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npersad/Desktop/"/>
    </mc:Choice>
  </mc:AlternateContent>
  <xr:revisionPtr revIDLastSave="0" documentId="13_ncr:1_{DFE31B70-9F3F-144D-93AF-53CF0652C9CB}" xr6:coauthVersionLast="47" xr6:coauthVersionMax="47" xr10:uidLastSave="{00000000-0000-0000-0000-000000000000}"/>
  <bookViews>
    <workbookView xWindow="0" yWindow="500" windowWidth="28800" windowHeight="15940" xr2:uid="{CA78F205-1E00-474D-B63F-CE7981FE1227}"/>
  </bookViews>
  <sheets>
    <sheet name="Instructions" sheetId="1" r:id="rId1"/>
    <sheet name="Monthly Occupancy" sheetId="2" r:id="rId2"/>
    <sheet name="Unit Measure Data Pull" sheetId="3" r:id="rId3"/>
    <sheet name="Lease Measure Data Pull" sheetId="4" r:id="rId4"/>
  </sheets>
  <definedNames>
    <definedName name="_vena_Choose_P_4_1020705580002181121">#REF!</definedName>
    <definedName name="_vena_Choose_P_4_858084320540098560">#REF!</definedName>
    <definedName name="_vena_Choose_P_4_858084320552681476">#REF!</definedName>
    <definedName name="_vena_Choose_P_4_858084320556875777">#REF!</definedName>
    <definedName name="_vena_Choose_P_4_858084320611401729">#REF!</definedName>
    <definedName name="_vena_Choose_P_4_858084320632373249" comment="*">#REF!</definedName>
    <definedName name="_vena_Choose_P_8_854844304466903040">#REF!</definedName>
    <definedName name="_vena_Choose_P_8_854844333378109440" comment="*">#REF!</definedName>
    <definedName name="_vena_Choose_P_9_855963249765777408" comment="*">#REF!</definedName>
    <definedName name="_vena_Choose_P_9_855963249769971713">#REF!</definedName>
    <definedName name="_vena_Choose_P_9_855963249778360321">#REF!</definedName>
    <definedName name="_vena_Choose_P_9_855963249816109056">#REF!</definedName>
    <definedName name="_vena_DYNP_SChoose_1fd6aa92">#REF!</definedName>
    <definedName name="_vena_DYNP_SChoose_587c06e2">#REF!</definedName>
    <definedName name="_vena_DYNP_SChoose_d1b67aee">#REF!</definedName>
    <definedName name="_vena_MDYNR_SOccupancy_BA_2c64cca7_7c14c83d">#REF!</definedName>
    <definedName name="_vena_MDYNR_SOccupancy_BA_2c64cca7_9bc29c71">#REF!</definedName>
    <definedName name="_vena_MDYNR_SOccupancy_BA_2c64cca7_cce8f8aa">#REF!</definedName>
    <definedName name="_vena_MDYNR_SOccupancy_BA_35f50a9c_51f486b2">#REF!</definedName>
    <definedName name="_vena_MDYNR_SOccupancy_BA_35f50a9c_a4b6c14f">#REF!</definedName>
    <definedName name="_vena_MDYNR_SOccupancy_BA_35f50a9c_e07f177e">#REF!</definedName>
    <definedName name="_vena_MDYNR_SOccupancy_BA_36a730c9_1d07f868">#REF!</definedName>
    <definedName name="_vena_MDYNR_SOccupancy_BA_36a730c9_b49945cb">#REF!</definedName>
    <definedName name="_vena_MDYNR_SOccupancy_BA_36a730c9_c065dc2">#REF!</definedName>
    <definedName name="_vena_MDYNR_SOccupancy_BA_acad6da3_378ada6b">#REF!</definedName>
    <definedName name="_vena_MDYNR_SOccupancy_BA_acad6da3_44057bd2">#REF!</definedName>
    <definedName name="_vena_MDYNR_SOccupancy_BA_acad6da3_b922ec5f">#REF!</definedName>
    <definedName name="_vena_MDYNR_SOccupancy_BA_b7fe8f65_b921c414">#REF!</definedName>
    <definedName name="_vena_MDYNR_SOccupancy_BA_b7fe8f65_de51fded">#REF!</definedName>
    <definedName name="_vena_MDYNR_SOccupancy_BA_b7fe8f65_eef72574">#REF!</definedName>
    <definedName name="_vena_MDYNR_SOccupancy_BA_ce30c2b0_27924e4a">#REF!</definedName>
    <definedName name="_vena_MDYNR_SOccupancy_BA_ce30c2b0_4c36181a">#REF!</definedName>
    <definedName name="_vena_MDYNR_SOccupancy_BA_ce30c2b0_81700266">#REF!</definedName>
    <definedName name="_vena_MDYNR_SOccupancy_BA_d958399c_1492898">#REF!</definedName>
    <definedName name="_vena_MDYNR_SOccupancy_BA_d958399c_22a0cd90">#REF!</definedName>
    <definedName name="_vena_MDYNR_SOccupancy_BA_d958399c_2bd4ecab">#REF!</definedName>
    <definedName name="_vena_MDYNR_SOccupancy_BA_f77de3a9_d7253443">#REF!</definedName>
    <definedName name="_vena_MDYNR_SOccupancy_BA_f77de3a9_df54774e">#REF!</definedName>
    <definedName name="_vena_MDYNR_SOccupancy_BA_f77de3a9_fedefaef">#REF!</definedName>
    <definedName name="_vena_MDYNR_SOccupancy_BA_febd3707_90bc5931">#REF!</definedName>
    <definedName name="_vena_MDYNR_SOccupancy_BA_febd3707_99e15c3">#REF!</definedName>
    <definedName name="_vena_MDYNR_SOccupancy_BA_febd3707_a1815066">#REF!</definedName>
    <definedName name="_vena_Occupancy_A_C_11_883057098120495258">#REF!</definedName>
    <definedName name="_vena_Occupancy_A_R_FV_14a52049d26940979d2dcd64ae98acf8_2c64cca7.cce8f8aa">#REF!</definedName>
    <definedName name="_vena_Occupancy_A_R_FV_14a52049d26940979d2dcd64ae98acf8_35f50a9c.e07f177e">#REF!</definedName>
    <definedName name="_vena_Occupancy_A_R_FV_14a52049d26940979d2dcd64ae98acf8_36a730c9.b49945cb">#REF!</definedName>
    <definedName name="_vena_Occupancy_A_R_FV_14a52049d26940979d2dcd64ae98acf8_acad6da3.44057bd2">#REF!</definedName>
    <definedName name="_vena_Occupancy_A_R_FV_14a52049d26940979d2dcd64ae98acf8_b7fe8f65.de51fded">#REF!</definedName>
    <definedName name="_vena_Occupancy_A_R_FV_14a52049d26940979d2dcd64ae98acf8_ce30c2b0.81700266">#REF!</definedName>
    <definedName name="_vena_Occupancy_A_R_FV_14a52049d26940979d2dcd64ae98acf8_d958399c.22a0cd90">#REF!</definedName>
    <definedName name="_vena_Occupancy_A_R_FV_14a52049d26940979d2dcd64ae98acf8_f77de3a9.df54774e">#REF!</definedName>
    <definedName name="_vena_Occupancy_A_R_FV_14a52049d26940979d2dcd64ae98acf8_febd3707.99e15c3">#REF!</definedName>
    <definedName name="_vena_Occupancy_A_R_FV_4453ff52a920498e9d87739572535da0_2c64cca7.9bc29c71">#REF!</definedName>
    <definedName name="_vena_Occupancy_A_R_FV_4453ff52a920498e9d87739572535da0_35f50a9c.a4b6c14f">#REF!</definedName>
    <definedName name="_vena_Occupancy_A_R_FV_4453ff52a920498e9d87739572535da0_36a730c9.c065dc2">#REF!</definedName>
    <definedName name="_vena_Occupancy_A_R_FV_4453ff52a920498e9d87739572535da0_acad6da3.b922ec5f">#REF!</definedName>
    <definedName name="_vena_Occupancy_A_R_FV_4453ff52a920498e9d87739572535da0_b7fe8f65.b921c414">#REF!</definedName>
    <definedName name="_vena_Occupancy_A_R_FV_4453ff52a920498e9d87739572535da0_ce30c2b0.27924e4a">#REF!</definedName>
    <definedName name="_vena_Occupancy_A_R_FV_4453ff52a920498e9d87739572535da0_d958399c.2bd4ecab">#REF!</definedName>
    <definedName name="_vena_Occupancy_A_R_FV_4453ff52a920498e9d87739572535da0_f77de3a9.d7253443">#REF!</definedName>
    <definedName name="_vena_Occupancy_A_R_FV_4453ff52a920498e9d87739572535da0_febd3707.a1815066">#REF!</definedName>
    <definedName name="_vena_Occupancy_A_R_FV_6428c1e0810f4035ac933a92e3a672f0_2c64cca7.7c14c83d">#REF!</definedName>
    <definedName name="_vena_Occupancy_A_R_FV_6428c1e0810f4035ac933a92e3a672f0_35f50a9c.51f486b2">#REF!</definedName>
    <definedName name="_vena_Occupancy_A_R_FV_6428c1e0810f4035ac933a92e3a672f0_36a730c9.1d07f868">#REF!</definedName>
    <definedName name="_vena_Occupancy_A_R_FV_6428c1e0810f4035ac933a92e3a672f0_acad6da3.378ada6b">#REF!</definedName>
    <definedName name="_vena_Occupancy_A_R_FV_6428c1e0810f4035ac933a92e3a672f0_b7fe8f65.eef72574">#REF!</definedName>
    <definedName name="_vena_Occupancy_A_R_FV_6428c1e0810f4035ac933a92e3a672f0_ce30c2b0.4c36181a">#REF!</definedName>
    <definedName name="_vena_Occupancy_A_R_FV_6428c1e0810f4035ac933a92e3a672f0_d958399c.1492898">#REF!</definedName>
    <definedName name="_vena_Occupancy_A_R_FV_6428c1e0810f4035ac933a92e3a672f0_f77de3a9.fedefaef">#REF!</definedName>
    <definedName name="_vena_Occupancy_A_R_FV_6428c1e0810f4035ac933a92e3a672f0_febd3707.90bc5931">#REF!</definedName>
    <definedName name="_vena_Occupancy_B_C_11_883057098120495258">#REF!</definedName>
    <definedName name="_vena_Occupancy_P_1_854843063695441920" comment="*">#REF!</definedName>
    <definedName name="_vena_Occupancy_P_10_854843951297986560" comment="*">#REF!</definedName>
    <definedName name="_vena_Occupancy_P_2_854843458647621632" comment="*">#REF!</definedName>
    <definedName name="_vena_Occupancy_P_3_854844724450689024" comment="*">#REF!</definedName>
    <definedName name="_vena_Occupancy_P_PVChoose_4" comment="*">#REF!</definedName>
    <definedName name="_vena_Occupancy_P_PVChoose_8" comment="*">#REF!</definedName>
    <definedName name="_vena_Occupancy_P_PVChoose_9" comment="*">#REF!</definedName>
    <definedName name="_vena_PO_Choose_4_7399c9bad3454b67b101ff9b7e016352">#REF!</definedName>
    <definedName name="_vena_PO_Choose_8_54f3fb22ac4946a4bad0917cefc49588">#REF!</definedName>
    <definedName name="_vena_PO_Choose_9_a153e5f5732b4feab867cda216bf14e8">#REF!</definedName>
    <definedName name="OAnchors">#REF!</definedName>
    <definedName name="OBoxes">#REF!</definedName>
    <definedName name="OOutparcel">#REF!</definedName>
    <definedName name="refDate">#REF!</definedName>
    <definedName name="refProperty">#REF!</definedName>
    <definedName name="TotalPermInline">#REF!</definedName>
    <definedName name="TotalPermInline10">#REF!</definedName>
    <definedName name="TotalSPLInline">#REF!</definedName>
    <definedName name="TotalSPLInline10">#REF!</definedName>
    <definedName name="TotalVacantInline">#REF!</definedName>
    <definedName name="TotalVacantInline10">#REF!</definedName>
    <definedName name="VAnchors">#REF!</definedName>
    <definedName name="VBoxes">#REF!</definedName>
    <definedName name="VOutparc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 l="1"/>
  <c r="B8" i="1"/>
  <c r="B7" i="1"/>
  <c r="B6" i="1"/>
  <c r="I36" i="2" l="1"/>
  <c r="E45" i="2" s="1"/>
  <c r="I42" i="2"/>
  <c r="E46" i="2" s="1"/>
  <c r="I26" i="2"/>
  <c r="E31" i="2" s="1"/>
  <c r="I19" i="2"/>
  <c r="E30" i="2" s="1"/>
  <c r="I12" i="2"/>
  <c r="E29" i="2" s="1"/>
  <c r="E50" i="2" l="1"/>
  <c r="E32" i="2"/>
  <c r="D29" i="2" s="1"/>
  <c r="E51" i="2"/>
  <c r="E52" i="2"/>
  <c r="E47" i="2"/>
  <c r="D46" i="2" s="1"/>
  <c r="D31" i="2" l="1"/>
  <c r="D45" i="2"/>
  <c r="D30" i="2"/>
  <c r="E53" i="2"/>
  <c r="D52" i="2" s="1"/>
  <c r="D51" i="2" l="1"/>
  <c r="D50" i="2"/>
</calcChain>
</file>

<file path=xl/sharedStrings.xml><?xml version="1.0" encoding="utf-8"?>
<sst xmlns="http://schemas.openxmlformats.org/spreadsheetml/2006/main" count="257" uniqueCount="141">
  <si>
    <t>Instructions</t>
  </si>
  <si>
    <t>Using Vena Excel Reports in 'Basic' Excel</t>
  </si>
  <si>
    <t>Monthly Occupancy Report</t>
  </si>
  <si>
    <t>Populate your data</t>
  </si>
  <si>
    <t xml:space="preserve">Unit Measure Data Pull </t>
  </si>
  <si>
    <t>813567-UU</t>
  </si>
  <si>
    <t>Unit ID</t>
  </si>
  <si>
    <t>Unit Type</t>
  </si>
  <si>
    <t>Unit Category</t>
  </si>
  <si>
    <t>Unit Area</t>
  </si>
  <si>
    <t>Unit Address</t>
  </si>
  <si>
    <t>765821-AI</t>
  </si>
  <si>
    <t>635987-ER</t>
  </si>
  <si>
    <t>456287-IU</t>
  </si>
  <si>
    <t>824530-WQ</t>
  </si>
  <si>
    <t>963821-GF</t>
  </si>
  <si>
    <t>Kiosk</t>
  </si>
  <si>
    <t>Anchor</t>
  </si>
  <si>
    <t>Inline</t>
  </si>
  <si>
    <t>Property Chosen:</t>
  </si>
  <si>
    <t>Period:</t>
  </si>
  <si>
    <t>Year</t>
  </si>
  <si>
    <t>Sesame Street Mall</t>
  </si>
  <si>
    <t>9 (September)</t>
  </si>
  <si>
    <t>Small Shop</t>
  </si>
  <si>
    <t>Food Court</t>
  </si>
  <si>
    <t>Theatre</t>
  </si>
  <si>
    <t>Unit Effective Date</t>
  </si>
  <si>
    <t xml:space="preserve">Lease Measure Data Pull </t>
  </si>
  <si>
    <t>Customer</t>
  </si>
  <si>
    <t xml:space="preserve">Permanent Inline </t>
  </si>
  <si>
    <t>Specialty Leases Inline</t>
  </si>
  <si>
    <t>Lease Type</t>
  </si>
  <si>
    <t>Lease From</t>
  </si>
  <si>
    <t>Lease To</t>
  </si>
  <si>
    <t>Monthly Rent Price</t>
  </si>
  <si>
    <t>Specialty Lease</t>
  </si>
  <si>
    <t>Permanent</t>
  </si>
  <si>
    <t xml:space="preserve">Permanent </t>
  </si>
  <si>
    <t>Elmo's Jewlers</t>
  </si>
  <si>
    <t>Restaurant</t>
  </si>
  <si>
    <t>Cookie Monster Palace</t>
  </si>
  <si>
    <t>Sales Category</t>
  </si>
  <si>
    <t xml:space="preserve">Jewlery </t>
  </si>
  <si>
    <t>Women's Clothing</t>
  </si>
  <si>
    <t>Electronics</t>
  </si>
  <si>
    <t>Muppet Media</t>
  </si>
  <si>
    <t>Count von Count Apparel</t>
  </si>
  <si>
    <t>Men's Clothing</t>
  </si>
  <si>
    <t>Big Bird Pictures</t>
  </si>
  <si>
    <t>Abby Cadabby Clothing</t>
  </si>
  <si>
    <t>Location</t>
  </si>
  <si>
    <t>Customer Code</t>
  </si>
  <si>
    <t>C103</t>
  </si>
  <si>
    <t>C111</t>
  </si>
  <si>
    <t>C206</t>
  </si>
  <si>
    <t>C999</t>
  </si>
  <si>
    <t>C658</t>
  </si>
  <si>
    <t>C347</t>
  </si>
  <si>
    <t>Amendment Type</t>
  </si>
  <si>
    <t>Amedment Status</t>
  </si>
  <si>
    <t>Renewal</t>
  </si>
  <si>
    <t>Activated</t>
  </si>
  <si>
    <t>Modification</t>
  </si>
  <si>
    <t>Superseded</t>
  </si>
  <si>
    <t>Expansion</t>
  </si>
  <si>
    <t>Original Lease</t>
  </si>
  <si>
    <t>Vacant Inline</t>
  </si>
  <si>
    <t>Vacant Anchors</t>
  </si>
  <si>
    <t>Total Mall Summary</t>
  </si>
  <si>
    <t>Category</t>
  </si>
  <si>
    <t>Area</t>
  </si>
  <si>
    <t xml:space="preserve"> Lease to</t>
  </si>
  <si>
    <t>Total Vacant Inline</t>
  </si>
  <si>
    <t>Inline Summary</t>
  </si>
  <si>
    <t xml:space="preserve"> %</t>
  </si>
  <si>
    <t>SF</t>
  </si>
  <si>
    <t>Perm - Occupied</t>
  </si>
  <si>
    <t>Temp - Occupied</t>
  </si>
  <si>
    <t>Vacant</t>
  </si>
  <si>
    <t>Total Inline</t>
  </si>
  <si>
    <t>Occupied Anchors</t>
  </si>
  <si>
    <t>Total Occupied Anchors</t>
  </si>
  <si>
    <t>Total Vacant Anchors</t>
  </si>
  <si>
    <t>Total</t>
  </si>
  <si>
    <t>8078-AA</t>
  </si>
  <si>
    <t>6923-KL</t>
  </si>
  <si>
    <t>1532-CX</t>
  </si>
  <si>
    <t>6478-FF</t>
  </si>
  <si>
    <t>1632-VQ</t>
  </si>
  <si>
    <t>4432-SW</t>
  </si>
  <si>
    <t>2789-BM</t>
  </si>
  <si>
    <t>2/1/2013</t>
  </si>
  <si>
    <t>1/31/2024</t>
  </si>
  <si>
    <t>8/1/2006</t>
  </si>
  <si>
    <t>1/31/2029</t>
  </si>
  <si>
    <t>7/6/2012</t>
  </si>
  <si>
    <t>11/2/2012</t>
  </si>
  <si>
    <t>9/30/2022</t>
  </si>
  <si>
    <t>5/28/2014</t>
  </si>
  <si>
    <t>1/31/2025</t>
  </si>
  <si>
    <t>6/1/2005</t>
  </si>
  <si>
    <t>6/30/2022</t>
  </si>
  <si>
    <t>7/1/2013</t>
  </si>
  <si>
    <t>1/31/2027</t>
  </si>
  <si>
    <t>Count von Count Clothing</t>
  </si>
  <si>
    <t xml:space="preserve">Train with Thomas Apparel </t>
  </si>
  <si>
    <t>Dora's Backpacks</t>
  </si>
  <si>
    <t>Mickey Mouse Market</t>
  </si>
  <si>
    <t>Scooby Doo Store</t>
  </si>
  <si>
    <t>The Krusty Krab Kafe</t>
  </si>
  <si>
    <t>1322-AS</t>
  </si>
  <si>
    <t>4578-KO</t>
  </si>
  <si>
    <t>9866-OP</t>
  </si>
  <si>
    <t>6372-UU</t>
  </si>
  <si>
    <t>SPL</t>
  </si>
  <si>
    <t>Enchanted Tiki Shop</t>
  </si>
  <si>
    <t>Lion King Safari Store</t>
  </si>
  <si>
    <t>Tropical Treasures</t>
  </si>
  <si>
    <t>Galaxy Gift Shop</t>
  </si>
  <si>
    <t>1/1/2016</t>
  </si>
  <si>
    <t>8/31/2022</t>
  </si>
  <si>
    <t>9/1/2020</t>
  </si>
  <si>
    <t>3/31/2023</t>
  </si>
  <si>
    <t>11/10/2019</t>
  </si>
  <si>
    <t>7/31/2023</t>
  </si>
  <si>
    <t>11/1/2020</t>
  </si>
  <si>
    <t>6/30/2023</t>
  </si>
  <si>
    <t>8873-VV</t>
  </si>
  <si>
    <t>9543-VV</t>
  </si>
  <si>
    <t>2415-VV</t>
  </si>
  <si>
    <t>4446-VV</t>
  </si>
  <si>
    <t>Total Permanent Inline</t>
  </si>
  <si>
    <t>Total Specialty Leases Inline</t>
  </si>
  <si>
    <t>N/A</t>
  </si>
  <si>
    <t>Gym</t>
  </si>
  <si>
    <t>7521-DW</t>
  </si>
  <si>
    <t>Cartoon Muscle Mansion</t>
  </si>
  <si>
    <t>Anchor Summary</t>
  </si>
  <si>
    <t>Total Anchors</t>
  </si>
  <si>
    <t xml:space="preserve">Monthly Occupancy Report Powered By Delbridge Solutions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</si>
</sst>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_(* \(#,##0\);_(* &quot;-&quot;_);_(@_)"/>
    <numFmt numFmtId="43" formatCode="_(* #,##0.00_);_(* \(#,##0.00\);_(* &quot;-&quot;??_);_(@_)"/>
    <numFmt numFmtId="164" formatCode="_-* #,##0.00_-;\-* #,##0.00_-;_-* &quot;-&quot;??_-;_-@_-"/>
    <numFmt numFmtId="165" formatCode="_(* #,##0_);_(* \(#,##0\);_(* &quot;-&quot;_);\ &quot;•&quot;\ @"/>
    <numFmt numFmtId="166" formatCode="_(* #,##0_);_(* \(#,##0\);_(* &quot;-&quot;??_);_(@_)"/>
    <numFmt numFmtId="167" formatCode="&quot;$&quot;#,###;\(&quot;$&quot;#,###\)\ "/>
    <numFmt numFmtId="168" formatCode="&quot;$&quot;#,###,&quot;k&quot;;\(&quot;$&quot;#,###,&quot;k&quot;\)\ "/>
    <numFmt numFmtId="169" formatCode="&quot;$&quot;#,###,,&quot;m&quot;;\(&quot;$&quot;#,###,,&quot;m&quot;\)"/>
    <numFmt numFmtId="170" formatCode="[$-409]\ mmm\ yy;@"/>
    <numFmt numFmtId="171" formatCode="[Color53]\(0\);[Color53]\(0\);&quot;&quot;;[Color53]@"/>
    <numFmt numFmtId="172" formatCode="[$-409]\ mmm\ ;@"/>
    <numFmt numFmtId="173" formatCode="_(* #,##0_);_(* \(#,##0\);_(* &quot;-&quot;_);@\ "/>
    <numFmt numFmtId="174" formatCode="_(* #,##0_);_(* \(#,##0\);_(* &quot;-&quot;_);@"/>
    <numFmt numFmtId="175" formatCode="\ #&quot;▾&quot;;\ \-#&quot;▾&quot;;\ &quot;▾&quot;;@&quot;▾&quot;"/>
    <numFmt numFmtId="176" formatCode="[Color53]&quot;▴&quot;&quot;$&quot;#,###,&quot;k&quot;;[Color10]&quot;▾&quot;&quot;$&quot;#,###,&quot;k&quot;;\ &quot;-&quot;\ ;@"/>
    <numFmt numFmtId="177" formatCode="[Color10]&quot;▴&quot;&quot;$&quot;#,###,&quot;k&quot;;[Color53]&quot;▾&quot;&quot;$&quot;#,###,&quot;k&quot;;\ &quot;-&quot;\ ;@"/>
    <numFmt numFmtId="178" formatCode="&quot;Total Rows:&quot;\ #;&quot;Total Rows:&quot;\ \-#;&quot;&quot;;@"/>
    <numFmt numFmtId="179" formatCode="\ &quot;Active&quot;\ 0;&quot;&quot;;\ &quot;None&quot;;@"/>
    <numFmt numFmtId="180" formatCode="_(* #,##0.0%_);_(* \(#,##0.0%\);_(* &quot;-&quot;_);@"/>
    <numFmt numFmtId="181" formatCode="[$-409]mmm/d/yyyy;"/>
    <numFmt numFmtId="182" formatCode="\ 0\ &quot;Days&quot;;[Color53]\ \-0\ &quot;Days&quot;;[Color53]\ &quot;Immediate&quot;;@"/>
    <numFmt numFmtId="183" formatCode="\ #&quot;▾&quot;;\ \-#&quot;▾&quot;;&quot;▾&quot;;@&quot;▾&quot;"/>
    <numFmt numFmtId="184" formatCode="[Color53]\✗;#;[Color15]\✓;@"/>
    <numFmt numFmtId="185" formatCode="[Color53]&quot;▴&quot;#,###;[Color10]&quot;▾&quot;#,###;&quot;&quot;;@"/>
    <numFmt numFmtId="186" formatCode="[Color10]&quot;▴&quot;#,###;[Color53]&quot;▾&quot;#,###;&quot;&quot;;@"/>
    <numFmt numFmtId="187" formatCode="_(* #,##0_);_(* \(#,##0\);_(* &quot;-&quot;_);\ @\ "/>
    <numFmt numFmtId="188" formatCode="_(* #,##0_);_(* \(#,##0\);_(* &quot;-&quot;_);&quot;▸&quot;\ @"/>
    <numFmt numFmtId="189" formatCode="\(0\)\ ;&quot;&quot;\ ;&quot;&quot;\ ;&quot;&quot;\ @"/>
  </numFmts>
  <fonts count="32" x14ac:knownFonts="1">
    <font>
      <sz val="9"/>
      <color theme="1" tint="0.39994506668294322"/>
      <name val="Arial Nova"/>
      <family val="2"/>
      <scheme val="minor"/>
    </font>
    <font>
      <sz val="11"/>
      <color theme="1"/>
      <name val="Arial Nova"/>
      <family val="2"/>
      <scheme val="minor"/>
    </font>
    <font>
      <sz val="18"/>
      <color theme="3"/>
      <name val="Franklin Gothic Medium Cond"/>
      <family val="2"/>
      <scheme val="major"/>
    </font>
    <font>
      <b/>
      <sz val="11"/>
      <color theme="3"/>
      <name val="Arial Nova"/>
      <family val="2"/>
      <scheme val="minor"/>
    </font>
    <font>
      <b/>
      <sz val="22"/>
      <color theme="0"/>
      <name val="Franklin Gothic Medium Cond"/>
      <family val="2"/>
      <scheme val="major"/>
    </font>
    <font>
      <sz val="14"/>
      <color theme="0"/>
      <name val="Franklin Gothic Medium Cond"/>
      <family val="2"/>
      <scheme val="major"/>
    </font>
    <font>
      <b/>
      <sz val="22"/>
      <color theme="0"/>
      <name val="Franklin Gothic Medium"/>
      <family val="2"/>
    </font>
    <font>
      <sz val="9"/>
      <color theme="1"/>
      <name val="Arial Nova"/>
      <family val="2"/>
      <scheme val="minor"/>
    </font>
    <font>
      <sz val="11"/>
      <color indexed="8"/>
      <name val="Arial Nova"/>
      <family val="2"/>
      <scheme val="minor"/>
    </font>
    <font>
      <b/>
      <sz val="14"/>
      <color theme="0"/>
      <name val="Arial Narrow"/>
      <family val="2"/>
    </font>
    <font>
      <b/>
      <sz val="16"/>
      <color theme="1"/>
      <name val="Arial Nova"/>
      <family val="2"/>
      <scheme val="minor"/>
    </font>
    <font>
      <sz val="9"/>
      <color theme="1" tint="0.39994506668294322"/>
      <name val="Arial Nova"/>
      <family val="2"/>
      <scheme val="minor"/>
    </font>
    <font>
      <sz val="10"/>
      <color theme="0"/>
      <name val="Franklin Gothic Medium Cond"/>
      <family val="2"/>
      <scheme val="major"/>
    </font>
    <font>
      <sz val="11"/>
      <color theme="0"/>
      <name val="Franklin Gothic Medium Cond"/>
      <family val="2"/>
      <scheme val="major"/>
    </font>
    <font>
      <sz val="9.5"/>
      <color theme="0"/>
      <name val="Franklin Gothic Medium Cond"/>
      <family val="2"/>
      <scheme val="major"/>
    </font>
    <font>
      <sz val="9"/>
      <color theme="1" tint="0.39994506668294322"/>
      <name val="Arial Nova"/>
      <family val="5"/>
      <scheme val="minor"/>
    </font>
    <font>
      <sz val="10"/>
      <color theme="1" tint="0.39991454817346722"/>
      <name val="Franklin Gothic Medium Cond"/>
      <family val="2"/>
      <scheme val="major"/>
    </font>
    <font>
      <b/>
      <sz val="11"/>
      <color theme="1" tint="0.39994506668294322"/>
      <name val="Arial Nova"/>
      <family val="2"/>
      <scheme val="minor"/>
    </font>
    <font>
      <sz val="15"/>
      <color theme="1"/>
      <name val="Franklin Gothic Medium Cond"/>
      <family val="2"/>
      <scheme val="major"/>
    </font>
    <font>
      <b/>
      <sz val="9"/>
      <color theme="1"/>
      <name val="Arial Nova"/>
      <family val="2"/>
      <scheme val="minor"/>
    </font>
    <font>
      <b/>
      <sz val="9.5"/>
      <color theme="1"/>
      <name val="Arial Nova"/>
      <family val="2"/>
      <scheme val="minor"/>
    </font>
    <font>
      <sz val="9"/>
      <color theme="0"/>
      <name val="Arial Nova"/>
      <family val="2"/>
      <scheme val="minor"/>
    </font>
    <font>
      <b/>
      <sz val="8"/>
      <color theme="1" tint="0.39994506668294322"/>
      <name val="Arial Nova"/>
      <family val="2"/>
      <scheme val="minor"/>
    </font>
    <font>
      <sz val="9"/>
      <color theme="4"/>
      <name val="Arial Nova"/>
      <family val="2"/>
      <scheme val="minor"/>
    </font>
    <font>
      <b/>
      <sz val="9"/>
      <color theme="3"/>
      <name val="Arial Nova"/>
      <family val="2"/>
      <scheme val="minor"/>
    </font>
    <font>
      <sz val="18"/>
      <color theme="4"/>
      <name val="Franklin Gothic Medium Cond"/>
      <family val="2"/>
      <scheme val="major"/>
    </font>
    <font>
      <sz val="14"/>
      <color theme="1"/>
      <name val="Franklin Gothic Medium Cond"/>
      <family val="2"/>
      <scheme val="major"/>
    </font>
    <font>
      <b/>
      <sz val="24"/>
      <color theme="3"/>
      <name val="Franklin Gothic Medium Cond"/>
      <family val="2"/>
      <scheme val="major"/>
    </font>
    <font>
      <b/>
      <sz val="9.5"/>
      <color theme="0"/>
      <name val="Arial Nova"/>
      <family val="2"/>
      <scheme val="minor"/>
    </font>
    <font>
      <sz val="10"/>
      <color theme="1"/>
      <name val="Franklin Gothic Medium Cond"/>
      <family val="2"/>
      <scheme val="major"/>
    </font>
    <font>
      <sz val="11"/>
      <color theme="1" tint="0.39994506668294322"/>
      <name val="Franklin Gothic Medium Cond"/>
      <family val="2"/>
      <scheme val="major"/>
    </font>
    <font>
      <sz val="9"/>
      <color theme="1" tint="0.34998626667073579"/>
      <name val="Arial Nova"/>
      <family val="2"/>
      <scheme val="minor"/>
    </font>
  </fonts>
  <fills count="21">
    <fill>
      <patternFill patternType="none"/>
    </fill>
    <fill>
      <patternFill patternType="gray125"/>
    </fill>
    <fill>
      <patternFill patternType="solid">
        <fgColor theme="3"/>
        <bgColor indexed="64"/>
      </patternFill>
    </fill>
    <fill>
      <patternFill patternType="solid">
        <fgColor rgb="FF4A9462"/>
        <bgColor indexed="64"/>
      </patternFill>
    </fill>
    <fill>
      <patternFill patternType="solid">
        <fgColor theme="0" tint="-4.9989318521683403E-2"/>
        <bgColor theme="0"/>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4"/>
        <bgColor indexed="64"/>
      </patternFill>
    </fill>
    <fill>
      <patternFill patternType="solid">
        <fgColor theme="3" tint="-0.24994659260841701"/>
        <bgColor theme="3"/>
      </patternFill>
    </fill>
    <fill>
      <patternFill patternType="solid">
        <fgColor theme="3"/>
        <bgColor theme="3"/>
      </patternFill>
    </fill>
    <fill>
      <patternFill patternType="solid">
        <fgColor theme="3"/>
        <bgColor theme="0"/>
      </patternFill>
    </fill>
    <fill>
      <patternFill patternType="solid">
        <fgColor theme="0" tint="-0.14996795556505021"/>
        <bgColor indexed="64"/>
      </patternFill>
    </fill>
    <fill>
      <patternFill patternType="solid">
        <fgColor theme="3" tint="-0.24994659260841701"/>
        <bgColor indexed="64"/>
      </patternFill>
    </fill>
    <fill>
      <gradientFill degree="90">
        <stop position="0">
          <color theme="0"/>
        </stop>
        <stop position="1">
          <color theme="2" tint="0.80001220740379042"/>
        </stop>
      </gradientFill>
    </fill>
    <fill>
      <patternFill patternType="solid">
        <fgColor theme="0"/>
        <bgColor theme="0"/>
      </patternFill>
    </fill>
    <fill>
      <patternFill patternType="solid">
        <fgColor theme="0" tint="-0.499984740745262"/>
        <bgColor indexed="64"/>
      </patternFill>
    </fill>
    <fill>
      <patternFill patternType="solid">
        <fgColor theme="2" tint="0.79998168889431442"/>
        <bgColor indexed="64"/>
      </patternFill>
    </fill>
    <fill>
      <gradientFill degree="90">
        <stop position="0">
          <color theme="0" tint="-5.0965910824915313E-2"/>
        </stop>
        <stop position="1">
          <color theme="2" tint="0.80001220740379042"/>
        </stop>
      </gradientFill>
    </fill>
    <fill>
      <patternFill patternType="solid">
        <fgColor theme="2" tint="0.59996337778862885"/>
        <bgColor indexed="64"/>
      </patternFill>
    </fill>
  </fills>
  <borders count="22">
    <border>
      <left/>
      <right/>
      <top/>
      <bottom/>
      <diagonal/>
    </border>
    <border>
      <left/>
      <right/>
      <top/>
      <bottom style="thick">
        <color theme="3"/>
      </bottom>
      <diagonal/>
    </border>
    <border>
      <left/>
      <right/>
      <top/>
      <bottom style="thin">
        <color theme="0" tint="-0.14996795556505021"/>
      </bottom>
      <diagonal/>
    </border>
    <border>
      <left/>
      <right/>
      <top style="medium">
        <color theme="1"/>
      </top>
      <bottom/>
      <diagonal/>
    </border>
    <border>
      <left/>
      <right/>
      <top/>
      <bottom style="thick">
        <color theme="4"/>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theme="3"/>
      </left>
      <right style="medium">
        <color theme="3"/>
      </right>
      <top/>
      <bottom/>
      <diagonal/>
    </border>
    <border>
      <left/>
      <right/>
      <top/>
      <bottom style="thin">
        <color theme="0" tint="-0.14990691854609822"/>
      </bottom>
      <diagonal/>
    </border>
    <border>
      <left/>
      <right/>
      <top/>
      <bottom style="medium">
        <color theme="0" tint="-4.9989318521683403E-2"/>
      </bottom>
      <diagonal/>
    </border>
    <border>
      <left/>
      <right/>
      <top/>
      <bottom style="thin">
        <color theme="0" tint="-0.14993743705557422"/>
      </bottom>
      <diagonal/>
    </border>
    <border>
      <left/>
      <right style="thick">
        <color theme="0" tint="-4.9989318521683403E-2"/>
      </right>
      <top/>
      <bottom/>
      <diagonal/>
    </border>
    <border>
      <left/>
      <right style="medium">
        <color theme="0"/>
      </right>
      <top/>
      <bottom style="medium">
        <color theme="0"/>
      </bottom>
      <diagonal/>
    </border>
    <border>
      <left style="medium">
        <color theme="0" tint="-4.9989318521683403E-2"/>
      </left>
      <right style="medium">
        <color theme="0" tint="-4.9989318521683403E-2"/>
      </right>
      <top/>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0.24994659260841701"/>
      </top>
      <bottom/>
      <diagonal/>
    </border>
    <border>
      <left/>
      <right/>
      <top style="medium">
        <color theme="0" tint="-4.9989318521683403E-2"/>
      </top>
      <bottom/>
      <diagonal/>
    </border>
    <border>
      <left/>
      <right/>
      <top style="medium">
        <color theme="1" tint="0.79998168889431442"/>
      </top>
      <bottom/>
      <diagonal/>
    </border>
    <border>
      <left/>
      <right style="thick">
        <color theme="0" tint="-4.9989318521683403E-2"/>
      </right>
      <top style="medium">
        <color theme="1" tint="0.79998168889431442"/>
      </top>
      <bottom/>
      <diagonal/>
    </border>
    <border>
      <left/>
      <right/>
      <top style="double">
        <color theme="1" tint="0.59996337778862885"/>
      </top>
      <bottom style="medium">
        <color theme="1" tint="0.59996337778862885"/>
      </bottom>
      <diagonal/>
    </border>
    <border>
      <left/>
      <right/>
      <top/>
      <bottom style="thick">
        <color theme="0" tint="-4.9989318521683403E-2"/>
      </bottom>
      <diagonal/>
    </border>
  </borders>
  <cellStyleXfs count="74">
    <xf numFmtId="0" fontId="0" fillId="5" borderId="0">
      <alignment vertical="center"/>
    </xf>
    <xf numFmtId="164" fontId="11" fillId="0" borderId="0" applyFont="0" applyFill="0" applyBorder="0" applyAlignment="0" applyProtection="0"/>
    <xf numFmtId="9" fontId="1" fillId="0" borderId="0" applyFont="0" applyFill="0" applyBorder="0" applyAlignment="0" applyProtection="0"/>
    <xf numFmtId="0" fontId="4" fillId="2" borderId="0">
      <alignment horizontal="left" vertical="center"/>
    </xf>
    <xf numFmtId="0" fontId="5" fillId="2" borderId="0">
      <alignment horizontal="left" vertical="center"/>
    </xf>
    <xf numFmtId="0" fontId="2" fillId="4" borderId="1">
      <alignment horizontal="left"/>
    </xf>
    <xf numFmtId="165" fontId="7" fillId="5" borderId="2">
      <alignment horizontal="left" vertical="center"/>
    </xf>
    <xf numFmtId="0" fontId="8" fillId="0" borderId="0"/>
    <xf numFmtId="43" fontId="8" fillId="0" borderId="0" applyFont="0" applyFill="0" applyBorder="0" applyAlignment="0" applyProtection="0"/>
    <xf numFmtId="0" fontId="3" fillId="0" borderId="3" applyNumberFormat="0" applyAlignment="0" applyProtection="0"/>
    <xf numFmtId="9" fontId="8" fillId="0" borderId="0" applyFont="0" applyFill="0" applyBorder="0" applyAlignment="0" applyProtection="0"/>
    <xf numFmtId="0" fontId="27" fillId="5" borderId="0">
      <alignment horizontal="left"/>
    </xf>
    <xf numFmtId="41" fontId="21" fillId="17" borderId="10">
      <alignment horizontal="left" vertical="center"/>
    </xf>
    <xf numFmtId="41" fontId="7" fillId="13" borderId="10">
      <alignment horizontal="left" vertical="center"/>
    </xf>
    <xf numFmtId="41" fontId="7" fillId="5" borderId="16">
      <alignment horizontal="left" vertical="center" shrinkToFit="1"/>
    </xf>
    <xf numFmtId="41" fontId="21" fillId="17" borderId="17">
      <alignment horizontal="left" vertical="center"/>
    </xf>
    <xf numFmtId="41" fontId="7" fillId="18" borderId="5">
      <alignment horizontal="left" vertical="center" shrinkToFit="1"/>
      <protection locked="0"/>
    </xf>
    <xf numFmtId="41" fontId="7" fillId="6" borderId="5">
      <alignment horizontal="left" vertical="center" shrinkToFit="1"/>
    </xf>
    <xf numFmtId="41" fontId="7" fillId="5" borderId="9">
      <alignment horizontal="left" vertical="center" shrinkToFit="1"/>
    </xf>
    <xf numFmtId="41" fontId="23" fillId="6" borderId="5">
      <alignment horizontal="left" vertical="center" shrinkToFit="1"/>
    </xf>
    <xf numFmtId="171" fontId="11" fillId="13" borderId="10">
      <alignment horizontal="left" vertical="center"/>
    </xf>
    <xf numFmtId="189" fontId="31" fillId="13" borderId="21">
      <alignment horizontal="left" vertical="center"/>
    </xf>
    <xf numFmtId="0" fontId="24" fillId="5" borderId="0">
      <alignment horizontal="left"/>
    </xf>
    <xf numFmtId="0" fontId="7" fillId="5" borderId="11">
      <alignment horizontal="left" vertical="center"/>
    </xf>
    <xf numFmtId="41" fontId="19" fillId="5" borderId="20">
      <alignment horizontal="right" vertical="center" shrinkToFit="1"/>
    </xf>
    <xf numFmtId="167" fontId="10" fillId="6" borderId="5" applyFill="0" applyBorder="0" applyProtection="0">
      <alignment horizontal="right" vertical="center" shrinkToFit="1"/>
    </xf>
    <xf numFmtId="168" fontId="10" fillId="6" borderId="5" applyFill="0" applyBorder="0" applyProtection="0">
      <alignment horizontal="right" vertical="center" shrinkToFit="1"/>
    </xf>
    <xf numFmtId="169" fontId="10" fillId="6" borderId="5" applyFill="0" applyBorder="0" applyProtection="0">
      <alignment horizontal="right" vertical="center" shrinkToFit="1"/>
    </xf>
    <xf numFmtId="0" fontId="11" fillId="5" borderId="6">
      <alignment horizontal="left" vertical="center"/>
    </xf>
    <xf numFmtId="0" fontId="11" fillId="7" borderId="6">
      <alignment horizontal="left" vertical="center"/>
    </xf>
    <xf numFmtId="0" fontId="11" fillId="8" borderId="6">
      <alignment horizontal="left" vertical="center"/>
    </xf>
    <xf numFmtId="0" fontId="12" fillId="9" borderId="7">
      <alignment horizontal="left" vertical="center"/>
    </xf>
    <xf numFmtId="0" fontId="13" fillId="10" borderId="8">
      <alignment horizontal="left" vertical="center" shrinkToFit="1"/>
    </xf>
    <xf numFmtId="0" fontId="13" fillId="11" borderId="0">
      <alignment horizontal="left" vertical="center" shrinkToFit="1"/>
    </xf>
    <xf numFmtId="170" fontId="13" fillId="2" borderId="0">
      <alignment horizontal="right" vertical="center" shrinkToFit="1"/>
    </xf>
    <xf numFmtId="0" fontId="12" fillId="12" borderId="0">
      <alignment horizontal="right" vertical="center"/>
    </xf>
    <xf numFmtId="0" fontId="13" fillId="2" borderId="0">
      <alignment horizontal="left" vertical="center"/>
    </xf>
    <xf numFmtId="172" fontId="14" fillId="14" borderId="8">
      <alignment horizontal="right" vertical="center" shrinkToFit="1"/>
    </xf>
    <xf numFmtId="173" fontId="15" fillId="6" borderId="0">
      <alignment horizontal="left" vertical="center"/>
    </xf>
    <xf numFmtId="173" fontId="11" fillId="6" borderId="5">
      <alignment horizontal="left" vertical="center" shrinkToFit="1"/>
    </xf>
    <xf numFmtId="174" fontId="15" fillId="6" borderId="12">
      <alignment horizontal="left" vertical="center"/>
    </xf>
    <xf numFmtId="175" fontId="7" fillId="15" borderId="13">
      <alignment horizontal="left" vertical="center"/>
      <protection locked="0"/>
    </xf>
    <xf numFmtId="172" fontId="16" fillId="6" borderId="14">
      <alignment horizontal="center" vertical="center" shrinkToFit="1"/>
    </xf>
    <xf numFmtId="176" fontId="17" fillId="6" borderId="5" applyFill="0" applyBorder="0">
      <alignment horizontal="right" vertical="center" shrinkToFit="1"/>
    </xf>
    <xf numFmtId="177" fontId="17" fillId="6" borderId="5" applyFill="0" applyBorder="0">
      <alignment horizontal="right" vertical="center" shrinkToFit="1"/>
    </xf>
    <xf numFmtId="0" fontId="18" fillId="16" borderId="0">
      <alignment horizontal="left" vertical="center"/>
    </xf>
    <xf numFmtId="174" fontId="19" fillId="6" borderId="15">
      <alignment horizontal="left" vertical="center" shrinkToFit="1"/>
    </xf>
    <xf numFmtId="178" fontId="20" fillId="5" borderId="16">
      <alignment horizontal="left" vertical="center" shrinkToFit="1"/>
    </xf>
    <xf numFmtId="179" fontId="7" fillId="5" borderId="16">
      <alignment horizontal="left" vertical="center"/>
    </xf>
    <xf numFmtId="180" fontId="7" fillId="18" borderId="5">
      <alignment horizontal="left" vertical="center" shrinkToFit="1"/>
      <protection locked="0"/>
    </xf>
    <xf numFmtId="181" fontId="7" fillId="18" borderId="5">
      <alignment horizontal="right" vertical="center" shrinkToFit="1"/>
      <protection locked="0"/>
    </xf>
    <xf numFmtId="182" fontId="7" fillId="18" borderId="5">
      <alignment horizontal="right" vertical="center"/>
      <protection locked="0"/>
    </xf>
    <xf numFmtId="183" fontId="7" fillId="19" borderId="5">
      <alignment horizontal="left" vertical="center" shrinkToFit="1"/>
      <protection locked="0"/>
    </xf>
    <xf numFmtId="174" fontId="7" fillId="20" borderId="5">
      <alignment horizontal="left" vertical="center" shrinkToFit="1"/>
      <protection locked="0"/>
    </xf>
    <xf numFmtId="0" fontId="7" fillId="20" borderId="5">
      <alignment horizontal="left" vertical="center"/>
      <protection locked="0"/>
    </xf>
    <xf numFmtId="0" fontId="7" fillId="18" borderId="5">
      <alignment horizontal="left" vertical="center"/>
      <protection locked="0"/>
    </xf>
    <xf numFmtId="180" fontId="7" fillId="5" borderId="2">
      <alignment horizontal="left" vertical="center" shrinkToFit="1"/>
    </xf>
    <xf numFmtId="184" fontId="17" fillId="5" borderId="2">
      <alignment horizontal="left" vertical="center"/>
    </xf>
    <xf numFmtId="181" fontId="7" fillId="5" borderId="2">
      <alignment horizontal="right" vertical="center" shrinkToFit="1"/>
    </xf>
    <xf numFmtId="185" fontId="22" fillId="5" borderId="0">
      <alignment horizontal="right" vertical="center" shrinkToFit="1"/>
    </xf>
    <xf numFmtId="186" fontId="22" fillId="5" borderId="0">
      <alignment horizontal="right" vertical="center" shrinkToFit="1"/>
    </xf>
    <xf numFmtId="187" fontId="11" fillId="5" borderId="2">
      <alignment horizontal="left" vertical="center"/>
    </xf>
    <xf numFmtId="180" fontId="7" fillId="6" borderId="5">
      <alignment horizontal="left" vertical="center" shrinkToFit="1"/>
    </xf>
    <xf numFmtId="181" fontId="7" fillId="6" borderId="5">
      <alignment horizontal="right" vertical="center" shrinkToFit="1"/>
    </xf>
    <xf numFmtId="0" fontId="7" fillId="6" borderId="5">
      <alignment horizontal="left" vertical="center"/>
    </xf>
    <xf numFmtId="0" fontId="25" fillId="5" borderId="4">
      <alignment horizontal="left"/>
    </xf>
    <xf numFmtId="0" fontId="26" fillId="4" borderId="0">
      <alignment horizontal="left" vertical="top"/>
    </xf>
    <xf numFmtId="0" fontId="18" fillId="16" borderId="0">
      <alignment horizontal="left" vertical="center"/>
    </xf>
    <xf numFmtId="0" fontId="28" fillId="17" borderId="10">
      <alignment horizontal="left" vertical="center"/>
    </xf>
    <xf numFmtId="0" fontId="20" fillId="13" borderId="10">
      <alignment horizontal="left" vertical="center"/>
    </xf>
    <xf numFmtId="188" fontId="20" fillId="13" borderId="10">
      <alignment horizontal="left" vertical="center"/>
    </xf>
    <xf numFmtId="0" fontId="20" fillId="5" borderId="16">
      <alignment horizontal="left" vertical="center"/>
    </xf>
    <xf numFmtId="0" fontId="29" fillId="5" borderId="18">
      <alignment horizontal="left" vertical="center"/>
    </xf>
    <xf numFmtId="0" fontId="30" fillId="13" borderId="19">
      <alignment horizontal="left" vertical="center"/>
    </xf>
  </cellStyleXfs>
  <cellXfs count="22">
    <xf numFmtId="0" fontId="0" fillId="5" borderId="0" xfId="0">
      <alignment vertical="center"/>
    </xf>
    <xf numFmtId="0" fontId="4" fillId="3" borderId="0" xfId="3" applyFill="1">
      <alignment horizontal="left" vertical="center"/>
    </xf>
    <xf numFmtId="0" fontId="6" fillId="3" borderId="0" xfId="3" applyFont="1" applyFill="1">
      <alignment horizontal="left" vertical="center"/>
    </xf>
    <xf numFmtId="0" fontId="0" fillId="3" borderId="0" xfId="0" applyFill="1">
      <alignment vertical="center"/>
    </xf>
    <xf numFmtId="166" fontId="4" fillId="3" borderId="0" xfId="1" applyNumberFormat="1" applyFont="1" applyFill="1" applyAlignment="1">
      <alignment horizontal="left" vertical="center"/>
    </xf>
    <xf numFmtId="0" fontId="9" fillId="3" borderId="0" xfId="3" applyFont="1" applyFill="1">
      <alignment horizontal="left" vertical="center"/>
    </xf>
    <xf numFmtId="0" fontId="7" fillId="5" borderId="11" xfId="23">
      <alignment horizontal="left" vertical="center"/>
    </xf>
    <xf numFmtId="0" fontId="4" fillId="2" borderId="0" xfId="3">
      <alignment horizontal="left" vertical="center"/>
    </xf>
    <xf numFmtId="0" fontId="5" fillId="2" borderId="0" xfId="4">
      <alignment horizontal="left" vertical="center"/>
    </xf>
    <xf numFmtId="0" fontId="2" fillId="4" borderId="1" xfId="5">
      <alignment horizontal="left"/>
    </xf>
    <xf numFmtId="0" fontId="19" fillId="5" borderId="11" xfId="23" applyFont="1">
      <alignment horizontal="left" vertical="center"/>
    </xf>
    <xf numFmtId="165" fontId="7" fillId="5" borderId="2" xfId="6">
      <alignment horizontal="left" vertical="center"/>
    </xf>
    <xf numFmtId="41" fontId="7" fillId="18" borderId="5" xfId="16" applyAlignment="1">
      <alignment horizontal="right" vertical="center" shrinkToFit="1"/>
      <protection locked="0"/>
    </xf>
    <xf numFmtId="0" fontId="28" fillId="17" borderId="10" xfId="68">
      <alignment horizontal="left" vertical="center"/>
    </xf>
    <xf numFmtId="41" fontId="7" fillId="5" borderId="9" xfId="18">
      <alignment horizontal="left" vertical="center" shrinkToFit="1"/>
    </xf>
    <xf numFmtId="41" fontId="19" fillId="5" borderId="20" xfId="24">
      <alignment horizontal="right" vertical="center" shrinkToFit="1"/>
    </xf>
    <xf numFmtId="41" fontId="19" fillId="5" borderId="20" xfId="24" applyAlignment="1">
      <alignment horizontal="left" vertical="center" shrinkToFit="1"/>
    </xf>
    <xf numFmtId="0" fontId="28" fillId="17" borderId="10" xfId="68" applyAlignment="1">
      <alignment horizontal="right" vertical="center"/>
    </xf>
    <xf numFmtId="9" fontId="7" fillId="5" borderId="9" xfId="2" applyFont="1" applyFill="1" applyBorder="1" applyAlignment="1">
      <alignment horizontal="right" vertical="center" shrinkToFit="1"/>
    </xf>
    <xf numFmtId="1" fontId="7" fillId="18" borderId="5" xfId="16" applyNumberFormat="1" applyAlignment="1">
      <alignment horizontal="right" vertical="center" shrinkToFit="1"/>
      <protection locked="0"/>
    </xf>
    <xf numFmtId="14" fontId="7" fillId="5" borderId="9" xfId="18" applyNumberFormat="1">
      <alignment horizontal="left" vertical="center" shrinkToFit="1"/>
    </xf>
    <xf numFmtId="14" fontId="7" fillId="5" borderId="9" xfId="18" applyNumberFormat="1" applyAlignment="1">
      <alignment horizontal="right" vertical="center" shrinkToFit="1"/>
    </xf>
  </cellXfs>
  <cellStyles count="74">
    <cellStyle name="_Mapping" xfId="28" xr:uid="{9188573E-D73D-4E32-A482-73691966C971}"/>
    <cellStyle name="_Mapping 2" xfId="29" xr:uid="{900593CE-34F1-40DE-9F31-82E71D2E17B9}"/>
    <cellStyle name="_Mapping 3" xfId="30" xr:uid="{E3E15284-04D2-4B20-8BA0-61500E2B5782}"/>
    <cellStyle name="$" xfId="25" xr:uid="{EADFBB8D-3D63-4EE0-8749-99941BE69487}"/>
    <cellStyle name="$k" xfId="26" xr:uid="{5CEC8D5A-A84B-454E-8E64-488F73466263}"/>
    <cellStyle name="$m" xfId="27" xr:uid="{875D8135-6802-44FC-9DBF-768B1B746DB3}"/>
    <cellStyle name="Action Button" xfId="31" xr:uid="{99C152D9-F59A-4BF9-8D29-0EF524C8EF0B}"/>
    <cellStyle name="Bar Driver1" xfId="32" xr:uid="{9450419C-621C-4F39-A176-42DB76C10B53}"/>
    <cellStyle name="Bar Driver2" xfId="33" xr:uid="{DD7631D7-B66F-4183-8041-7E6BE6682602}"/>
    <cellStyle name="Bar mmm/yy" xfId="34" xr:uid="{D6FEBD02-5FD9-42A8-8899-8EFE5DDC9706}"/>
    <cellStyle name="Bar Scenario" xfId="35" xr:uid="{EE067A20-DDF2-4B22-B2FF-745A92A2314F}"/>
    <cellStyle name="Bar Title" xfId="36" xr:uid="{1EAE7DA7-EF87-41CF-9978-A8472F3771E0}"/>
    <cellStyle name="Calculation" xfId="18" builtinId="22" customBuiltin="1"/>
    <cellStyle name="Check Cell" xfId="20" builtinId="23" customBuiltin="1"/>
    <cellStyle name="Comma" xfId="1" builtinId="3" customBuiltin="1"/>
    <cellStyle name="Comma 2" xfId="8" xr:uid="{C2BF1B4F-284F-473B-94B9-34F7E0E5DB4E}"/>
    <cellStyle name="Dash mmm" xfId="37" xr:uid="{DC25E6BE-9C34-4EC0-B20B-D48460C99EE0}"/>
    <cellStyle name="Explanatory Text" xfId="23" builtinId="53" customBuiltin="1"/>
    <cellStyle name="Gr Title1" xfId="3" xr:uid="{AC534661-9E1C-47D2-A003-4040242E003B}"/>
    <cellStyle name="Gr Title2" xfId="4" xr:uid="{43F5B0D1-48EB-48AF-A829-0B22172C416D}"/>
    <cellStyle name="Graph" xfId="38" xr:uid="{304172AC-6BDA-4D11-8200-936FB684AED7}"/>
    <cellStyle name="Graph Border" xfId="39" xr:uid="{A9AB53E3-1878-4444-9654-93B3BF426417}"/>
    <cellStyle name="Graph Divider" xfId="40" xr:uid="{17910187-85C5-4776-87D8-6EAFD8818E9E}"/>
    <cellStyle name="Graph Drop" xfId="41" xr:uid="{08E1EE19-9AD4-47EF-89C2-489887195F63}"/>
    <cellStyle name="Graph mmm" xfId="42" xr:uid="{63722932-589C-45CD-BC70-193493CEDFCA}"/>
    <cellStyle name="Graph Stat Cost ▴" xfId="43" xr:uid="{536DCB0C-FA42-41BF-9263-D7CFA7B452B0}"/>
    <cellStyle name="Graph Stat Rev ▴" xfId="44" xr:uid="{CD452B51-3BE8-4B01-B835-F5B423F96E9E}"/>
    <cellStyle name="Graph Title" xfId="45" xr:uid="{12367342-3A33-465E-920D-02C4A747A523}"/>
    <cellStyle name="Graph Total" xfId="46" xr:uid="{1C8095D9-1842-457D-86FD-FC6A98E85225}"/>
    <cellStyle name="H3 RowCount" xfId="47" xr:uid="{ED753453-5F66-40A4-B2F4-DA51BBACEE8D}"/>
    <cellStyle name="H3 Stat" xfId="48" xr:uid="{5333889B-6607-41CC-8EFC-22689C80BC65}"/>
    <cellStyle name="Heading 1" xfId="12" builtinId="16" customBuiltin="1"/>
    <cellStyle name="Heading 2" xfId="13" builtinId="17" customBuiltin="1"/>
    <cellStyle name="Heading 3" xfId="14" builtinId="18" customBuiltin="1"/>
    <cellStyle name="Heading 3 2" xfId="9" xr:uid="{FF39496F-D395-4322-8257-E8720C282D92}"/>
    <cellStyle name="Heading 4" xfId="15" builtinId="19" customBuiltin="1"/>
    <cellStyle name="Input" xfId="16" builtinId="20" customBuiltin="1"/>
    <cellStyle name="Input .0%" xfId="49" xr:uid="{AEED9DC3-881C-43C9-88BB-8CCE91F733E3}"/>
    <cellStyle name="Input Date" xfId="50" xr:uid="{DD1AA17A-3B2B-40CC-87BF-5F85F6E218EC}"/>
    <cellStyle name="Input Day" xfId="51" xr:uid="{33D833FD-DB7F-4B71-A7B8-6605AE665A18}"/>
    <cellStyle name="Input Drop" xfId="52" xr:uid="{B5D06CFE-4E5C-4095-AEF0-E095A1B24152}"/>
    <cellStyle name="Input LID" xfId="53" xr:uid="{77BD1FE5-9B36-4207-B64B-26451275FABB}"/>
    <cellStyle name="Input LID Text" xfId="54" xr:uid="{95CA6B60-D7AD-4A20-9034-A8A88462E8F1}"/>
    <cellStyle name="Input Text" xfId="55" xr:uid="{50ACB6E3-D250-4CCC-9BF9-8F5AB6DD1C58}"/>
    <cellStyle name="Line .0%" xfId="56" xr:uid="{376DCA39-5E8C-4CDB-98F2-AAB54177F6C6}"/>
    <cellStyle name="Line •" xfId="6" xr:uid="{32B8C3E9-EC76-4711-9A1F-A56AF78FE8A6}"/>
    <cellStyle name="Line ✓" xfId="57" xr:uid="{CEA9319B-AA82-49FC-90C2-34632F9F9048}"/>
    <cellStyle name="Line Date" xfId="58" xr:uid="{FA774F51-5CB9-41F0-A84F-3FAEC410FB3F}"/>
    <cellStyle name="Line Stat Cost ▴" xfId="59" xr:uid="{0DDE089D-71AA-44FE-B94F-6C55E6DA687E}"/>
    <cellStyle name="Line Stat Rev ▴" xfId="60" xr:uid="{21575BE2-B141-470E-A11E-7234C0FCE19F}"/>
    <cellStyle name="Line Subtle" xfId="61" xr:uid="{D849565A-1CB4-47DC-B54F-9871179AD632}"/>
    <cellStyle name="Linked Cell" xfId="19" builtinId="24" customBuiltin="1"/>
    <cellStyle name="Normal" xfId="0" builtinId="0" customBuiltin="1"/>
    <cellStyle name="Normal 2" xfId="7" xr:uid="{FFED87E9-440B-44ED-B5E4-386151DD0AD5}"/>
    <cellStyle name="Note" xfId="22" builtinId="10" customBuiltin="1"/>
    <cellStyle name="Output" xfId="17" builtinId="21" customBuiltin="1"/>
    <cellStyle name="Output .0%" xfId="62" xr:uid="{B3C7E22E-A67F-41CA-8567-F824CBBA09EB}"/>
    <cellStyle name="Output Date" xfId="63" xr:uid="{6A6B754D-0D44-4B3E-ABFE-D42874FCF0EE}"/>
    <cellStyle name="Output Text" xfId="64" xr:uid="{22E78522-4EEC-4773-AD87-9732DE464519}"/>
    <cellStyle name="Percent" xfId="2" builtinId="5"/>
    <cellStyle name="Percent 2" xfId="10" xr:uid="{75C6F9AA-A66F-4B46-A824-F2BE6B837BBE}"/>
    <cellStyle name="Subtitle1" xfId="5" xr:uid="{66634738-B711-4B82-9AA1-73828A60DF10}"/>
    <cellStyle name="Subtitle2" xfId="65" xr:uid="{B6C115A0-D3C4-45F0-BE4C-3BDCE3F97D0D}"/>
    <cellStyle name="Subtitle3" xfId="66" xr:uid="{55D28476-2C6D-42B5-9269-D5927333D21E}"/>
    <cellStyle name="Title" xfId="11" builtinId="15" customBuiltin="1"/>
    <cellStyle name="Title Graph" xfId="67" xr:uid="{ECE9C4BA-C15F-41BE-A86F-A4EC22289344}"/>
    <cellStyle name="Title H1" xfId="68" xr:uid="{FF1DC8DA-370C-4D5C-8C7B-840D2AA1FF02}"/>
    <cellStyle name="Title H2" xfId="69" xr:uid="{C0412A46-F292-40B8-B204-C58F9AB4444F}"/>
    <cellStyle name="Title H2 ▸" xfId="70" xr:uid="{5D5D55F4-E303-4EA9-8777-73E8968CDFB6}"/>
    <cellStyle name="Title H3" xfId="71" xr:uid="{0A5BEC81-9E4A-4ECD-AD4C-82CC6D19BBB0}"/>
    <cellStyle name="Top Group" xfId="72" xr:uid="{6BFA7352-F0E9-47DB-8DD8-D13F3E5C2368}"/>
    <cellStyle name="Top Tab" xfId="73" xr:uid="{F89C45E1-D664-4C15-8FF9-CC835BEC1DC2}"/>
    <cellStyle name="Total" xfId="24" builtinId="25" customBuiltin="1"/>
    <cellStyle name="Warning Text" xfId="21" builtinId="11" customBuiltin="1"/>
  </cellStyles>
  <dxfs count="0"/>
  <tableStyles count="0" defaultTableStyle="TableStyleMedium2" defaultPivotStyle="PivotStyleLight16"/>
  <colors>
    <mruColors>
      <color rgb="FF93C9A5"/>
      <color rgb="FF4A94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venasolutions.com/solutions/budgeting-forecasting?utm_source=Templates&amp;utm_medium=Excel&amp;utm_campaign=FY23Q1_Templates_OpExBudget_3&amp;utm_content=LearnMoreCTA"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10</xdr:row>
      <xdr:rowOff>65543</xdr:rowOff>
    </xdr:from>
    <xdr:to>
      <xdr:col>9</xdr:col>
      <xdr:colOff>319641</xdr:colOff>
      <xdr:row>35</xdr:row>
      <xdr:rowOff>42406</xdr:rowOff>
    </xdr:to>
    <xdr:pic>
      <xdr:nvPicPr>
        <xdr:cNvPr id="2" name="Picture 1">
          <a:extLst>
            <a:ext uri="{FF2B5EF4-FFF2-40B4-BE49-F238E27FC236}">
              <a16:creationId xmlns:a16="http://schemas.microsoft.com/office/drawing/2014/main" id="{D1BFEFAC-CB1B-46D1-8FA2-E4DBD465CE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28600" y="2122943"/>
          <a:ext cx="6148941" cy="3786863"/>
        </a:xfrm>
        <a:prstGeom prst="rect">
          <a:avLst/>
        </a:prstGeom>
      </xdr:spPr>
    </xdr:pic>
    <xdr:clientData/>
  </xdr:twoCellAnchor>
  <xdr:twoCellAnchor editAs="oneCell">
    <xdr:from>
      <xdr:col>12</xdr:col>
      <xdr:colOff>114301</xdr:colOff>
      <xdr:row>10</xdr:row>
      <xdr:rowOff>66675</xdr:rowOff>
    </xdr:from>
    <xdr:to>
      <xdr:col>16</xdr:col>
      <xdr:colOff>70175</xdr:colOff>
      <xdr:row>35</xdr:row>
      <xdr:rowOff>104775</xdr:rowOff>
    </xdr:to>
    <xdr:pic>
      <xdr:nvPicPr>
        <xdr:cNvPr id="3" name="Picture 2">
          <a:hlinkClick xmlns:r="http://schemas.openxmlformats.org/officeDocument/2006/relationships" r:id="rId2"/>
          <a:extLst>
            <a:ext uri="{FF2B5EF4-FFF2-40B4-BE49-F238E27FC236}">
              <a16:creationId xmlns:a16="http://schemas.microsoft.com/office/drawing/2014/main" id="{C9041644-6918-40DB-88F1-56CB6FF599A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686551" y="2124075"/>
          <a:ext cx="2279974" cy="3848100"/>
        </a:xfrm>
        <a:prstGeom prst="rect">
          <a:avLst/>
        </a:prstGeom>
      </xdr:spPr>
    </xdr:pic>
    <xdr:clientData/>
  </xdr:twoCellAnchor>
  <xdr:twoCellAnchor editAs="oneCell">
    <xdr:from>
      <xdr:col>17</xdr:col>
      <xdr:colOff>292100</xdr:colOff>
      <xdr:row>0</xdr:row>
      <xdr:rowOff>152400</xdr:rowOff>
    </xdr:from>
    <xdr:to>
      <xdr:col>18</xdr:col>
      <xdr:colOff>523632</xdr:colOff>
      <xdr:row>1</xdr:row>
      <xdr:rowOff>97693</xdr:rowOff>
    </xdr:to>
    <xdr:pic>
      <xdr:nvPicPr>
        <xdr:cNvPr id="4" name="Picture 3">
          <a:extLst>
            <a:ext uri="{FF2B5EF4-FFF2-40B4-BE49-F238E27FC236}">
              <a16:creationId xmlns:a16="http://schemas.microsoft.com/office/drawing/2014/main" id="{B803B6A8-7A57-624A-BE42-C4A2AED1FF0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66400" y="152400"/>
          <a:ext cx="790332" cy="300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215900</xdr:colOff>
      <xdr:row>0</xdr:row>
      <xdr:rowOff>177800</xdr:rowOff>
    </xdr:from>
    <xdr:to>
      <xdr:col>10</xdr:col>
      <xdr:colOff>447432</xdr:colOff>
      <xdr:row>1</xdr:row>
      <xdr:rowOff>123093</xdr:rowOff>
    </xdr:to>
    <xdr:pic>
      <xdr:nvPicPr>
        <xdr:cNvPr id="2" name="Picture 1">
          <a:extLst>
            <a:ext uri="{FF2B5EF4-FFF2-40B4-BE49-F238E27FC236}">
              <a16:creationId xmlns:a16="http://schemas.microsoft.com/office/drawing/2014/main" id="{5D81D102-0465-0E43-AFF5-DE09494EF6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47600" y="177800"/>
          <a:ext cx="790332" cy="3008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444500</xdr:colOff>
      <xdr:row>0</xdr:row>
      <xdr:rowOff>0</xdr:rowOff>
    </xdr:from>
    <xdr:to>
      <xdr:col>6</xdr:col>
      <xdr:colOff>1234832</xdr:colOff>
      <xdr:row>0</xdr:row>
      <xdr:rowOff>300893</xdr:rowOff>
    </xdr:to>
    <xdr:pic>
      <xdr:nvPicPr>
        <xdr:cNvPr id="2" name="Picture 1">
          <a:extLst>
            <a:ext uri="{FF2B5EF4-FFF2-40B4-BE49-F238E27FC236}">
              <a16:creationId xmlns:a16="http://schemas.microsoft.com/office/drawing/2014/main" id="{FADDB448-B70C-2A4D-A3EA-FA10794EF5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2800" y="0"/>
          <a:ext cx="790332" cy="3008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774700</xdr:colOff>
      <xdr:row>0</xdr:row>
      <xdr:rowOff>25400</xdr:rowOff>
    </xdr:from>
    <xdr:to>
      <xdr:col>11</xdr:col>
      <xdr:colOff>1565032</xdr:colOff>
      <xdr:row>0</xdr:row>
      <xdr:rowOff>326293</xdr:rowOff>
    </xdr:to>
    <xdr:pic>
      <xdr:nvPicPr>
        <xdr:cNvPr id="2" name="Picture 1">
          <a:extLst>
            <a:ext uri="{FF2B5EF4-FFF2-40B4-BE49-F238E27FC236}">
              <a16:creationId xmlns:a16="http://schemas.microsoft.com/office/drawing/2014/main" id="{9F5F60B7-8F5B-B141-AF6B-8CB8AC0E3E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08500" y="25400"/>
          <a:ext cx="790332" cy="300893"/>
        </a:xfrm>
        <a:prstGeom prst="rect">
          <a:avLst/>
        </a:prstGeom>
      </xdr:spPr>
    </xdr:pic>
    <xdr:clientData/>
  </xdr:twoCellAnchor>
</xdr:wsDr>
</file>

<file path=xl/theme/theme1.xml><?xml version="1.0" encoding="utf-8"?>
<a:theme xmlns:a="http://schemas.openxmlformats.org/drawingml/2006/main" name="Vena Theme">
  <a:themeElements>
    <a:clrScheme name="Vena Theme">
      <a:dk1>
        <a:srgbClr val="4B4844"/>
      </a:dk1>
      <a:lt1>
        <a:srgbClr val="FFFFFF"/>
      </a:lt1>
      <a:dk2>
        <a:srgbClr val="4A9462"/>
      </a:dk2>
      <a:lt2>
        <a:srgbClr val="0070C0"/>
      </a:lt2>
      <a:accent1>
        <a:srgbClr val="C34F2E"/>
      </a:accent1>
      <a:accent2>
        <a:srgbClr val="2B6554"/>
      </a:accent2>
      <a:accent3>
        <a:srgbClr val="46788F"/>
      </a:accent3>
      <a:accent4>
        <a:srgbClr val="664E5E"/>
      </a:accent4>
      <a:accent5>
        <a:srgbClr val="96B3D9"/>
      </a:accent5>
      <a:accent6>
        <a:srgbClr val="266DC9"/>
      </a:accent6>
      <a:hlink>
        <a:srgbClr val="0070C0"/>
      </a:hlink>
      <a:folHlink>
        <a:srgbClr val="26806C"/>
      </a:folHlink>
    </a:clrScheme>
    <a:fontScheme name="Vena Fonts">
      <a:majorFont>
        <a:latin typeface="Franklin Gothic Medium Cond"/>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4CED7-F918-493E-ABF4-87989B152AA6}">
  <sheetPr>
    <tabColor rgb="FF4A9462"/>
  </sheetPr>
  <dimension ref="B1:S40"/>
  <sheetViews>
    <sheetView tabSelected="1" workbookViewId="0">
      <selection activeCell="J9" sqref="J9"/>
    </sheetView>
  </sheetViews>
  <sheetFormatPr baseColWidth="10" defaultColWidth="8.796875" defaultRowHeight="11" x14ac:dyDescent="0.15"/>
  <cols>
    <col min="1" max="1" width="2.796875" customWidth="1"/>
    <col min="2" max="2" width="15.59765625" customWidth="1"/>
    <col min="3" max="3" width="20.19921875" customWidth="1"/>
  </cols>
  <sheetData>
    <row r="1" spans="2:19" s="7" customFormat="1" ht="28" x14ac:dyDescent="0.15">
      <c r="B1" s="7" t="s">
        <v>0</v>
      </c>
    </row>
    <row r="2" spans="2:19" s="8" customFormat="1" ht="18" x14ac:dyDescent="0.15">
      <c r="B2" s="8" t="s">
        <v>1</v>
      </c>
    </row>
    <row r="3" spans="2:19" ht="29" customHeight="1" thickBot="1" x14ac:dyDescent="0.3">
      <c r="B3" s="9" t="s">
        <v>140</v>
      </c>
      <c r="C3" s="9"/>
      <c r="D3" s="9"/>
      <c r="E3" s="9"/>
      <c r="F3" s="9"/>
      <c r="G3" s="9"/>
      <c r="H3" s="9"/>
      <c r="I3" s="9"/>
      <c r="J3" s="9"/>
      <c r="K3" s="9"/>
      <c r="L3" s="9"/>
      <c r="M3" s="9"/>
      <c r="N3" s="9"/>
      <c r="O3" s="9"/>
      <c r="P3" s="9"/>
      <c r="Q3" s="9"/>
      <c r="R3" s="9"/>
      <c r="S3" s="9"/>
    </row>
    <row r="4" spans="2:19" ht="12" thickTop="1" x14ac:dyDescent="0.15"/>
    <row r="5" spans="2:19" x14ac:dyDescent="0.15">
      <c r="B5" s="10" t="s">
        <v>3</v>
      </c>
      <c r="C5" s="10"/>
      <c r="D5" s="10"/>
      <c r="E5" s="10"/>
      <c r="F5" s="10"/>
      <c r="G5" s="10"/>
      <c r="H5" s="10"/>
      <c r="I5" s="10"/>
      <c r="J5" s="10"/>
      <c r="K5" s="10"/>
      <c r="L5" s="10"/>
      <c r="M5" s="10"/>
      <c r="N5" s="10"/>
      <c r="O5" s="10"/>
      <c r="P5" s="10"/>
      <c r="Q5" s="10"/>
      <c r="R5" s="10"/>
      <c r="S5" s="10"/>
    </row>
    <row r="6" spans="2:19" x14ac:dyDescent="0.15">
      <c r="B6" s="11" t="str">
        <f>" Choose a property, year and period"</f>
        <v xml:space="preserve"> Choose a property, year and period</v>
      </c>
      <c r="C6" s="11"/>
      <c r="D6" s="11"/>
      <c r="E6" s="11"/>
      <c r="F6" s="11"/>
      <c r="G6" s="11"/>
      <c r="H6" s="11"/>
      <c r="I6" s="11"/>
      <c r="J6" s="11"/>
      <c r="K6" s="11"/>
      <c r="L6" s="11"/>
      <c r="M6" s="11"/>
      <c r="N6" s="11"/>
      <c r="O6" s="11"/>
      <c r="P6" s="11"/>
      <c r="Q6" s="11"/>
      <c r="R6" s="11"/>
      <c r="S6" s="11"/>
    </row>
    <row r="7" spans="2:19" x14ac:dyDescent="0.15">
      <c r="B7" s="11" t="str">
        <f>" Unit Measure Data Pull tab will show all units of the selected property, with details such as unit category, unit type, and area"</f>
        <v xml:space="preserve"> Unit Measure Data Pull tab will show all units of the selected property, with details such as unit category, unit type, and area</v>
      </c>
      <c r="C7" s="11"/>
      <c r="D7" s="11"/>
      <c r="E7" s="11"/>
      <c r="F7" s="11"/>
      <c r="G7" s="11"/>
      <c r="H7" s="11"/>
      <c r="I7" s="11"/>
      <c r="J7" s="11"/>
      <c r="K7" s="11"/>
      <c r="L7" s="11"/>
      <c r="M7" s="11"/>
      <c r="N7" s="11"/>
      <c r="O7" s="11"/>
      <c r="P7" s="11"/>
      <c r="Q7" s="11"/>
      <c r="R7" s="11"/>
      <c r="S7" s="11"/>
    </row>
    <row r="8" spans="2:19" x14ac:dyDescent="0.15">
      <c r="B8" s="11" t="str">
        <f>" Lease Measure Data Pull tab will show all tenant specific lease data of the selected property with details such as customer name, lease type, lease from and to dates, lease status, rent price, and area"</f>
        <v xml:space="preserve"> Lease Measure Data Pull tab will show all tenant specific lease data of the selected property with details such as customer name, lease type, lease from and to dates, lease status, rent price, and area</v>
      </c>
      <c r="C8" s="11"/>
      <c r="D8" s="11"/>
      <c r="E8" s="11"/>
      <c r="F8" s="11"/>
      <c r="G8" s="11"/>
      <c r="H8" s="11"/>
      <c r="I8" s="11"/>
      <c r="J8" s="11"/>
      <c r="K8" s="11"/>
      <c r="L8" s="11"/>
      <c r="M8" s="11"/>
      <c r="N8" s="11"/>
      <c r="O8" s="11"/>
      <c r="P8" s="11"/>
      <c r="Q8" s="11"/>
      <c r="R8" s="11"/>
      <c r="S8" s="11"/>
    </row>
    <row r="9" spans="2:19" x14ac:dyDescent="0.15">
      <c r="B9" s="11" t="str">
        <f>" Monthly Occupancy tab will correlate the tenant specific lease data in the Lease Measure Data Pull tab to the unit details the customer is occupying"</f>
        <v xml:space="preserve"> Monthly Occupancy tab will correlate the tenant specific lease data in the Lease Measure Data Pull tab to the unit details the customer is occupying</v>
      </c>
      <c r="C9" s="11"/>
      <c r="D9" s="11"/>
      <c r="E9" s="11"/>
      <c r="F9" s="11"/>
      <c r="G9" s="11"/>
      <c r="H9" s="11"/>
      <c r="I9" s="11"/>
      <c r="J9" s="11"/>
      <c r="K9" s="11"/>
      <c r="L9" s="11"/>
      <c r="M9" s="11"/>
      <c r="N9" s="11"/>
      <c r="O9" s="11"/>
      <c r="P9" s="11"/>
      <c r="Q9" s="11"/>
      <c r="R9" s="11"/>
      <c r="S9" s="11"/>
    </row>
    <row r="37" spans="2:3" ht="12" thickBot="1" x14ac:dyDescent="0.2"/>
    <row r="38" spans="2:3" ht="12" thickBot="1" x14ac:dyDescent="0.2">
      <c r="B38" s="6" t="s">
        <v>19</v>
      </c>
      <c r="C38" s="12" t="s">
        <v>22</v>
      </c>
    </row>
    <row r="39" spans="2:3" ht="12" thickBot="1" x14ac:dyDescent="0.2">
      <c r="B39" s="6" t="s">
        <v>20</v>
      </c>
      <c r="C39" s="12" t="s">
        <v>23</v>
      </c>
    </row>
    <row r="40" spans="2:3" ht="12" thickBot="1" x14ac:dyDescent="0.2">
      <c r="B40" s="6" t="s">
        <v>21</v>
      </c>
      <c r="C40" s="19">
        <v>2023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AA5BB-C4B0-4337-BB07-9B5AE0FBC56B}">
  <sheetPr>
    <tabColor rgb="FF93C9A5"/>
  </sheetPr>
  <dimension ref="A1:AE53"/>
  <sheetViews>
    <sheetView workbookViewId="0">
      <pane ySplit="2" topLeftCell="A3" activePane="bottomLeft" state="frozen"/>
      <selection pane="bottomLeft" activeCell="O20" sqref="O20"/>
    </sheetView>
  </sheetViews>
  <sheetFormatPr baseColWidth="10" defaultColWidth="8.796875" defaultRowHeight="11" x14ac:dyDescent="0.15"/>
  <cols>
    <col min="1" max="1" width="2.796875" customWidth="1"/>
    <col min="2" max="2" width="24.19921875" customWidth="1"/>
    <col min="3" max="6" width="28.59765625" customWidth="1"/>
    <col min="7" max="8" width="18.796875" customWidth="1"/>
    <col min="9" max="9" width="15.19921875" customWidth="1"/>
  </cols>
  <sheetData>
    <row r="1" spans="1:31" s="3" customFormat="1" ht="28" x14ac:dyDescent="0.15">
      <c r="A1" s="1"/>
      <c r="B1" s="2" t="s">
        <v>2</v>
      </c>
      <c r="C1" s="2"/>
      <c r="D1" s="1"/>
      <c r="E1" s="1"/>
      <c r="F1" s="1"/>
      <c r="G1" s="1"/>
      <c r="H1" s="1"/>
      <c r="I1" s="4"/>
      <c r="J1" s="1"/>
      <c r="K1" s="1"/>
      <c r="L1" s="1"/>
      <c r="M1" s="1"/>
      <c r="N1" s="1"/>
      <c r="O1" s="1"/>
      <c r="P1" s="1"/>
      <c r="Q1" s="1"/>
      <c r="R1" s="1"/>
      <c r="S1" s="1"/>
      <c r="T1" s="1"/>
      <c r="U1" s="1"/>
      <c r="V1" s="1"/>
      <c r="W1" s="1"/>
      <c r="X1" s="1"/>
      <c r="Y1" s="1"/>
      <c r="Z1" s="1"/>
      <c r="AA1" s="1"/>
      <c r="AB1" s="1"/>
      <c r="AC1" s="1"/>
      <c r="AD1" s="1"/>
      <c r="AE1" s="1"/>
    </row>
    <row r="2" spans="1:31" s="1" customFormat="1" ht="20" customHeight="1" x14ac:dyDescent="0.15">
      <c r="B2" s="5" t="s">
        <v>7</v>
      </c>
      <c r="C2" s="5" t="s">
        <v>70</v>
      </c>
      <c r="D2" s="5" t="s">
        <v>32</v>
      </c>
      <c r="E2" s="5" t="s">
        <v>6</v>
      </c>
      <c r="F2" s="5" t="s">
        <v>29</v>
      </c>
      <c r="G2" s="5" t="s">
        <v>33</v>
      </c>
      <c r="H2" s="5" t="s">
        <v>72</v>
      </c>
      <c r="I2" s="5" t="s">
        <v>71</v>
      </c>
    </row>
    <row r="4" spans="1:31" ht="20" customHeight="1" thickBot="1" x14ac:dyDescent="0.2">
      <c r="B4" s="13" t="s">
        <v>30</v>
      </c>
      <c r="C4" s="13"/>
      <c r="D4" s="13"/>
      <c r="E4" s="13"/>
      <c r="F4" s="13"/>
      <c r="G4" s="13"/>
      <c r="H4" s="13"/>
      <c r="I4" s="13"/>
    </row>
    <row r="5" spans="1:31" x14ac:dyDescent="0.15">
      <c r="B5" s="14" t="s">
        <v>18</v>
      </c>
      <c r="C5" s="14" t="s">
        <v>40</v>
      </c>
      <c r="D5" s="14" t="s">
        <v>37</v>
      </c>
      <c r="E5" s="14" t="s">
        <v>85</v>
      </c>
      <c r="F5" s="14" t="s">
        <v>41</v>
      </c>
      <c r="G5" s="14" t="s">
        <v>92</v>
      </c>
      <c r="H5" s="14" t="s">
        <v>93</v>
      </c>
      <c r="I5" s="14">
        <v>852</v>
      </c>
    </row>
    <row r="6" spans="1:31" x14ac:dyDescent="0.15">
      <c r="B6" s="14" t="s">
        <v>18</v>
      </c>
      <c r="C6" s="14" t="s">
        <v>24</v>
      </c>
      <c r="D6" s="14" t="s">
        <v>37</v>
      </c>
      <c r="E6" s="14" t="s">
        <v>86</v>
      </c>
      <c r="F6" s="14" t="s">
        <v>105</v>
      </c>
      <c r="G6" s="14" t="s">
        <v>94</v>
      </c>
      <c r="H6" s="14" t="s">
        <v>95</v>
      </c>
      <c r="I6" s="14">
        <v>4000</v>
      </c>
    </row>
    <row r="7" spans="1:31" x14ac:dyDescent="0.15">
      <c r="B7" s="14" t="s">
        <v>18</v>
      </c>
      <c r="C7" s="14" t="s">
        <v>24</v>
      </c>
      <c r="D7" s="14" t="s">
        <v>37</v>
      </c>
      <c r="E7" s="14" t="s">
        <v>87</v>
      </c>
      <c r="F7" s="14" t="s">
        <v>107</v>
      </c>
      <c r="G7" s="14" t="s">
        <v>96</v>
      </c>
      <c r="H7" s="14" t="s">
        <v>93</v>
      </c>
      <c r="I7" s="14">
        <v>9577</v>
      </c>
    </row>
    <row r="8" spans="1:31" x14ac:dyDescent="0.15">
      <c r="B8" s="14" t="s">
        <v>18</v>
      </c>
      <c r="C8" s="14" t="s">
        <v>24</v>
      </c>
      <c r="D8" s="14" t="s">
        <v>37</v>
      </c>
      <c r="E8" s="14" t="s">
        <v>88</v>
      </c>
      <c r="F8" s="14" t="s">
        <v>106</v>
      </c>
      <c r="G8" s="14" t="s">
        <v>97</v>
      </c>
      <c r="H8" s="14" t="s">
        <v>98</v>
      </c>
      <c r="I8" s="14">
        <v>1342</v>
      </c>
    </row>
    <row r="9" spans="1:31" x14ac:dyDescent="0.15">
      <c r="B9" s="14" t="s">
        <v>18</v>
      </c>
      <c r="C9" s="14" t="s">
        <v>24</v>
      </c>
      <c r="D9" s="14" t="s">
        <v>37</v>
      </c>
      <c r="E9" s="14" t="s">
        <v>89</v>
      </c>
      <c r="F9" s="14" t="s">
        <v>108</v>
      </c>
      <c r="G9" s="14" t="s">
        <v>99</v>
      </c>
      <c r="H9" s="14" t="s">
        <v>100</v>
      </c>
      <c r="I9" s="14">
        <v>5265</v>
      </c>
    </row>
    <row r="10" spans="1:31" x14ac:dyDescent="0.15">
      <c r="B10" s="14" t="s">
        <v>18</v>
      </c>
      <c r="C10" s="14" t="s">
        <v>24</v>
      </c>
      <c r="D10" s="14" t="s">
        <v>37</v>
      </c>
      <c r="E10" s="14" t="s">
        <v>90</v>
      </c>
      <c r="F10" s="14" t="s">
        <v>109</v>
      </c>
      <c r="G10" s="14" t="s">
        <v>101</v>
      </c>
      <c r="H10" s="14" t="s">
        <v>102</v>
      </c>
      <c r="I10" s="14">
        <v>2601</v>
      </c>
    </row>
    <row r="11" spans="1:31" ht="12" thickBot="1" x14ac:dyDescent="0.2">
      <c r="B11" s="14" t="s">
        <v>18</v>
      </c>
      <c r="C11" s="14" t="s">
        <v>40</v>
      </c>
      <c r="D11" s="14" t="s">
        <v>37</v>
      </c>
      <c r="E11" s="14" t="s">
        <v>91</v>
      </c>
      <c r="F11" s="14" t="s">
        <v>110</v>
      </c>
      <c r="G11" s="14" t="s">
        <v>103</v>
      </c>
      <c r="H11" s="14" t="s">
        <v>104</v>
      </c>
      <c r="I11" s="14">
        <v>891</v>
      </c>
    </row>
    <row r="12" spans="1:31" ht="13" thickTop="1" thickBot="1" x14ac:dyDescent="0.2">
      <c r="B12" s="16" t="s">
        <v>132</v>
      </c>
      <c r="C12" s="15"/>
      <c r="D12" s="15"/>
      <c r="E12" s="15"/>
      <c r="F12" s="15"/>
      <c r="G12" s="15"/>
      <c r="H12" s="15"/>
      <c r="I12" s="15">
        <f>SUM(I5:I11)</f>
        <v>24528</v>
      </c>
    </row>
    <row r="13" spans="1:31" ht="20" customHeight="1" x14ac:dyDescent="0.15"/>
    <row r="14" spans="1:31" ht="20" customHeight="1" thickBot="1" x14ac:dyDescent="0.2">
      <c r="B14" s="13" t="s">
        <v>31</v>
      </c>
      <c r="C14" s="13"/>
      <c r="D14" s="13"/>
      <c r="E14" s="13"/>
      <c r="F14" s="13"/>
      <c r="G14" s="13"/>
      <c r="H14" s="13"/>
      <c r="I14" s="13"/>
    </row>
    <row r="15" spans="1:31" x14ac:dyDescent="0.15">
      <c r="B15" s="14" t="s">
        <v>18</v>
      </c>
      <c r="C15" s="14" t="s">
        <v>24</v>
      </c>
      <c r="D15" s="14" t="s">
        <v>115</v>
      </c>
      <c r="E15" s="14" t="s">
        <v>111</v>
      </c>
      <c r="F15" s="14" t="s">
        <v>116</v>
      </c>
      <c r="G15" s="14" t="s">
        <v>120</v>
      </c>
      <c r="H15" s="14" t="s">
        <v>121</v>
      </c>
      <c r="I15" s="14">
        <v>400</v>
      </c>
    </row>
    <row r="16" spans="1:31" x14ac:dyDescent="0.15">
      <c r="B16" s="14" t="s">
        <v>18</v>
      </c>
      <c r="C16" s="14" t="s">
        <v>24</v>
      </c>
      <c r="D16" s="14" t="s">
        <v>115</v>
      </c>
      <c r="E16" s="14" t="s">
        <v>112</v>
      </c>
      <c r="F16" s="14" t="s">
        <v>117</v>
      </c>
      <c r="G16" s="14" t="s">
        <v>122</v>
      </c>
      <c r="H16" s="14" t="s">
        <v>123</v>
      </c>
      <c r="I16" s="14">
        <v>181</v>
      </c>
    </row>
    <row r="17" spans="2:9" x14ac:dyDescent="0.15">
      <c r="B17" s="14" t="s">
        <v>18</v>
      </c>
      <c r="C17" s="14" t="s">
        <v>24</v>
      </c>
      <c r="D17" s="14" t="s">
        <v>115</v>
      </c>
      <c r="E17" s="14" t="s">
        <v>113</v>
      </c>
      <c r="F17" s="14" t="s">
        <v>118</v>
      </c>
      <c r="G17" s="14" t="s">
        <v>124</v>
      </c>
      <c r="H17" s="14" t="s">
        <v>125</v>
      </c>
      <c r="I17" s="14">
        <v>956</v>
      </c>
    </row>
    <row r="18" spans="2:9" ht="12" thickBot="1" x14ac:dyDescent="0.2">
      <c r="B18" s="14" t="s">
        <v>18</v>
      </c>
      <c r="C18" s="14" t="s">
        <v>24</v>
      </c>
      <c r="D18" s="14" t="s">
        <v>115</v>
      </c>
      <c r="E18" s="14" t="s">
        <v>114</v>
      </c>
      <c r="F18" s="14" t="s">
        <v>119</v>
      </c>
      <c r="G18" s="14" t="s">
        <v>126</v>
      </c>
      <c r="H18" s="14" t="s">
        <v>127</v>
      </c>
      <c r="I18" s="14">
        <v>900</v>
      </c>
    </row>
    <row r="19" spans="2:9" ht="13" thickTop="1" thickBot="1" x14ac:dyDescent="0.2">
      <c r="B19" s="16" t="s">
        <v>133</v>
      </c>
      <c r="C19" s="15"/>
      <c r="D19" s="15"/>
      <c r="E19" s="15"/>
      <c r="F19" s="15"/>
      <c r="G19" s="15"/>
      <c r="H19" s="15"/>
      <c r="I19" s="15">
        <f>SUM(I15:I18)</f>
        <v>2437</v>
      </c>
    </row>
    <row r="20" spans="2:9" ht="20" customHeight="1" x14ac:dyDescent="0.15"/>
    <row r="21" spans="2:9" ht="20" customHeight="1" thickBot="1" x14ac:dyDescent="0.2">
      <c r="B21" s="13" t="s">
        <v>67</v>
      </c>
      <c r="C21" s="13"/>
      <c r="D21" s="13"/>
      <c r="E21" s="13"/>
      <c r="F21" s="13"/>
      <c r="G21" s="13"/>
      <c r="H21" s="13"/>
      <c r="I21" s="13"/>
    </row>
    <row r="22" spans="2:9" x14ac:dyDescent="0.15">
      <c r="B22" s="14" t="s">
        <v>18</v>
      </c>
      <c r="C22" s="14" t="s">
        <v>24</v>
      </c>
      <c r="D22" s="14" t="s">
        <v>79</v>
      </c>
      <c r="E22" s="14" t="s">
        <v>128</v>
      </c>
      <c r="F22" s="14" t="s">
        <v>134</v>
      </c>
      <c r="G22" s="14" t="s">
        <v>134</v>
      </c>
      <c r="H22" s="14" t="s">
        <v>134</v>
      </c>
      <c r="I22" s="14">
        <v>1337</v>
      </c>
    </row>
    <row r="23" spans="2:9" x14ac:dyDescent="0.15">
      <c r="B23" s="14" t="s">
        <v>18</v>
      </c>
      <c r="C23" s="14" t="s">
        <v>24</v>
      </c>
      <c r="D23" s="14" t="s">
        <v>79</v>
      </c>
      <c r="E23" s="14" t="s">
        <v>129</v>
      </c>
      <c r="F23" s="14" t="s">
        <v>134</v>
      </c>
      <c r="G23" s="14" t="s">
        <v>134</v>
      </c>
      <c r="H23" s="14" t="s">
        <v>134</v>
      </c>
      <c r="I23" s="14">
        <v>5016</v>
      </c>
    </row>
    <row r="24" spans="2:9" x14ac:dyDescent="0.15">
      <c r="B24" s="14" t="s">
        <v>18</v>
      </c>
      <c r="C24" s="14" t="s">
        <v>24</v>
      </c>
      <c r="D24" s="14" t="s">
        <v>79</v>
      </c>
      <c r="E24" s="14" t="s">
        <v>130</v>
      </c>
      <c r="F24" s="14" t="s">
        <v>134</v>
      </c>
      <c r="G24" s="14" t="s">
        <v>134</v>
      </c>
      <c r="H24" s="14" t="s">
        <v>134</v>
      </c>
      <c r="I24" s="14">
        <v>120</v>
      </c>
    </row>
    <row r="25" spans="2:9" ht="12" thickBot="1" x14ac:dyDescent="0.2">
      <c r="B25" s="14" t="s">
        <v>18</v>
      </c>
      <c r="C25" s="14" t="s">
        <v>24</v>
      </c>
      <c r="D25" s="14" t="s">
        <v>79</v>
      </c>
      <c r="E25" s="14" t="s">
        <v>131</v>
      </c>
      <c r="F25" s="14" t="s">
        <v>134</v>
      </c>
      <c r="G25" s="14" t="s">
        <v>134</v>
      </c>
      <c r="H25" s="14" t="s">
        <v>134</v>
      </c>
      <c r="I25" s="14">
        <v>7199</v>
      </c>
    </row>
    <row r="26" spans="2:9" ht="13" thickTop="1" thickBot="1" x14ac:dyDescent="0.2">
      <c r="B26" s="16" t="s">
        <v>73</v>
      </c>
      <c r="C26" s="15"/>
      <c r="D26" s="15"/>
      <c r="E26" s="15"/>
      <c r="F26" s="15"/>
      <c r="G26" s="15"/>
      <c r="H26" s="15"/>
      <c r="I26" s="15">
        <f>SUM(I22:I25)</f>
        <v>13672</v>
      </c>
    </row>
    <row r="28" spans="2:9" ht="13" thickBot="1" x14ac:dyDescent="0.2">
      <c r="B28" s="13" t="s">
        <v>74</v>
      </c>
      <c r="C28" s="13"/>
      <c r="D28" s="17" t="s">
        <v>75</v>
      </c>
      <c r="E28" s="17" t="s">
        <v>76</v>
      </c>
    </row>
    <row r="29" spans="2:9" x14ac:dyDescent="0.15">
      <c r="B29" s="14"/>
      <c r="C29" s="14" t="s">
        <v>77</v>
      </c>
      <c r="D29" s="18">
        <f>E29/$E$32</f>
        <v>0.60358786327730884</v>
      </c>
      <c r="E29" s="14">
        <f>I12</f>
        <v>24528</v>
      </c>
    </row>
    <row r="30" spans="2:9" x14ac:dyDescent="0.15">
      <c r="B30" s="14"/>
      <c r="C30" s="14" t="s">
        <v>78</v>
      </c>
      <c r="D30" s="18">
        <f t="shared" ref="D30:D31" si="0">E30/$E$32</f>
        <v>5.996997809877698E-2</v>
      </c>
      <c r="E30" s="14">
        <f>I19</f>
        <v>2437</v>
      </c>
    </row>
    <row r="31" spans="2:9" ht="12" thickBot="1" x14ac:dyDescent="0.2">
      <c r="B31" s="14"/>
      <c r="C31" s="14" t="s">
        <v>79</v>
      </c>
      <c r="D31" s="18">
        <f t="shared" si="0"/>
        <v>0.33644215862391419</v>
      </c>
      <c r="E31" s="14">
        <f>I26</f>
        <v>13672</v>
      </c>
    </row>
    <row r="32" spans="2:9" ht="13" thickTop="1" thickBot="1" x14ac:dyDescent="0.2">
      <c r="B32" s="16"/>
      <c r="C32" s="16" t="s">
        <v>80</v>
      </c>
      <c r="D32" s="16"/>
      <c r="E32" s="16">
        <f>SUM(E29:E31)</f>
        <v>40637</v>
      </c>
    </row>
    <row r="33" spans="2:9" ht="20" customHeight="1" x14ac:dyDescent="0.15"/>
    <row r="34" spans="2:9" ht="20" customHeight="1" thickBot="1" x14ac:dyDescent="0.2">
      <c r="B34" s="13" t="s">
        <v>81</v>
      </c>
      <c r="C34" s="13"/>
      <c r="D34" s="13"/>
      <c r="E34" s="13"/>
      <c r="F34" s="13"/>
      <c r="G34" s="13"/>
      <c r="H34" s="13"/>
      <c r="I34" s="13"/>
    </row>
    <row r="35" spans="2:9" ht="12" thickBot="1" x14ac:dyDescent="0.2">
      <c r="B35" s="14" t="s">
        <v>17</v>
      </c>
      <c r="C35" s="14" t="s">
        <v>135</v>
      </c>
      <c r="D35" s="14" t="s">
        <v>37</v>
      </c>
      <c r="E35" s="14" t="s">
        <v>136</v>
      </c>
      <c r="F35" s="14" t="s">
        <v>137</v>
      </c>
      <c r="G35" s="14">
        <v>43101</v>
      </c>
      <c r="H35" s="14">
        <v>46388</v>
      </c>
      <c r="I35" s="14">
        <v>32153</v>
      </c>
    </row>
    <row r="36" spans="2:9" ht="13" thickTop="1" thickBot="1" x14ac:dyDescent="0.2">
      <c r="B36" s="16" t="s">
        <v>82</v>
      </c>
      <c r="C36" s="15"/>
      <c r="D36" s="15"/>
      <c r="E36" s="15"/>
      <c r="F36" s="15"/>
      <c r="G36" s="15"/>
      <c r="H36" s="15"/>
      <c r="I36" s="15">
        <f>SUM(I34:I35)</f>
        <v>32153</v>
      </c>
    </row>
    <row r="39" spans="2:9" ht="20" customHeight="1" thickBot="1" x14ac:dyDescent="0.2">
      <c r="B39" s="13" t="s">
        <v>68</v>
      </c>
      <c r="C39" s="13"/>
      <c r="D39" s="13"/>
      <c r="E39" s="13"/>
      <c r="F39" s="13"/>
      <c r="G39" s="13"/>
      <c r="H39" s="13"/>
      <c r="I39" s="13"/>
    </row>
    <row r="40" spans="2:9" x14ac:dyDescent="0.15">
      <c r="B40" s="14" t="s">
        <v>17</v>
      </c>
      <c r="C40" s="14" t="s">
        <v>26</v>
      </c>
      <c r="D40" s="14" t="s">
        <v>79</v>
      </c>
      <c r="E40" s="14" t="s">
        <v>130</v>
      </c>
      <c r="F40" s="14" t="s">
        <v>134</v>
      </c>
      <c r="G40" s="14" t="s">
        <v>134</v>
      </c>
      <c r="H40" s="14" t="s">
        <v>134</v>
      </c>
      <c r="I40" s="14">
        <v>50153</v>
      </c>
    </row>
    <row r="41" spans="2:9" ht="12" thickBot="1" x14ac:dyDescent="0.2">
      <c r="B41" s="14" t="s">
        <v>17</v>
      </c>
      <c r="C41" s="14" t="s">
        <v>135</v>
      </c>
      <c r="D41" s="14" t="s">
        <v>79</v>
      </c>
      <c r="E41" s="14" t="s">
        <v>131</v>
      </c>
      <c r="F41" s="14" t="s">
        <v>134</v>
      </c>
      <c r="G41" s="14" t="s">
        <v>134</v>
      </c>
      <c r="H41" s="14" t="s">
        <v>134</v>
      </c>
      <c r="I41" s="14">
        <v>45036</v>
      </c>
    </row>
    <row r="42" spans="2:9" ht="13" thickTop="1" thickBot="1" x14ac:dyDescent="0.2">
      <c r="B42" s="16" t="s">
        <v>83</v>
      </c>
      <c r="C42" s="15"/>
      <c r="D42" s="15"/>
      <c r="E42" s="15"/>
      <c r="F42" s="15"/>
      <c r="G42" s="15"/>
      <c r="H42" s="15"/>
      <c r="I42" s="15">
        <f>SUM(I40:I41)</f>
        <v>95189</v>
      </c>
    </row>
    <row r="43" spans="2:9" ht="20" customHeight="1" x14ac:dyDescent="0.15"/>
    <row r="44" spans="2:9" ht="13" thickBot="1" x14ac:dyDescent="0.2">
      <c r="B44" s="13" t="s">
        <v>138</v>
      </c>
      <c r="C44" s="13"/>
      <c r="D44" s="17" t="s">
        <v>75</v>
      </c>
      <c r="E44" s="17" t="s">
        <v>76</v>
      </c>
    </row>
    <row r="45" spans="2:9" x14ac:dyDescent="0.15">
      <c r="B45" s="14"/>
      <c r="C45" s="14" t="s">
        <v>81</v>
      </c>
      <c r="D45" s="18">
        <f>E45/$E$47</f>
        <v>0.25249328579730174</v>
      </c>
      <c r="E45" s="14">
        <f>I36</f>
        <v>32153</v>
      </c>
    </row>
    <row r="46" spans="2:9" ht="12" thickBot="1" x14ac:dyDescent="0.2">
      <c r="B46" s="14"/>
      <c r="C46" s="14" t="s">
        <v>68</v>
      </c>
      <c r="D46" s="18">
        <f>E46/$E$47</f>
        <v>0.74750671420269821</v>
      </c>
      <c r="E46" s="14">
        <f>I42</f>
        <v>95189</v>
      </c>
    </row>
    <row r="47" spans="2:9" ht="13" thickTop="1" thickBot="1" x14ac:dyDescent="0.2">
      <c r="B47" s="16"/>
      <c r="C47" s="16" t="s">
        <v>139</v>
      </c>
      <c r="D47" s="16"/>
      <c r="E47" s="16">
        <f>SUM(E45:E46)</f>
        <v>127342</v>
      </c>
    </row>
    <row r="49" spans="2:5" ht="13" thickBot="1" x14ac:dyDescent="0.2">
      <c r="B49" s="13" t="s">
        <v>69</v>
      </c>
      <c r="C49" s="13"/>
      <c r="D49" s="17" t="s">
        <v>75</v>
      </c>
      <c r="E49" s="17" t="s">
        <v>76</v>
      </c>
    </row>
    <row r="50" spans="2:5" x14ac:dyDescent="0.15">
      <c r="B50" s="14"/>
      <c r="C50" s="14" t="s">
        <v>77</v>
      </c>
      <c r="D50" s="18">
        <f>E50/$E$53</f>
        <v>0.33742908339732941</v>
      </c>
      <c r="E50" s="14">
        <f>E29+E45</f>
        <v>56681</v>
      </c>
    </row>
    <row r="51" spans="2:5" x14ac:dyDescent="0.15">
      <c r="B51" s="14"/>
      <c r="C51" s="14" t="s">
        <v>78</v>
      </c>
      <c r="D51" s="18">
        <f t="shared" ref="D51:D52" si="1">E51/$E$53</f>
        <v>1.4507765851683842E-2</v>
      </c>
      <c r="E51" s="14">
        <f>E30</f>
        <v>2437</v>
      </c>
    </row>
    <row r="52" spans="2:5" ht="12" thickBot="1" x14ac:dyDescent="0.2">
      <c r="B52" s="14"/>
      <c r="C52" s="14" t="s">
        <v>79</v>
      </c>
      <c r="D52" s="18">
        <f t="shared" si="1"/>
        <v>0.64806315075098675</v>
      </c>
      <c r="E52" s="14">
        <f>E31+E46</f>
        <v>108861</v>
      </c>
    </row>
    <row r="53" spans="2:5" ht="13" thickTop="1" thickBot="1" x14ac:dyDescent="0.2">
      <c r="B53" s="16"/>
      <c r="C53" s="16" t="s">
        <v>84</v>
      </c>
      <c r="D53" s="16"/>
      <c r="E53" s="16">
        <f>SUM(E50:E52)</f>
        <v>167979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084F7-BF5A-484B-82AA-32B171656C89}">
  <sheetPr>
    <tabColor theme="2" tint="-0.249977111117893"/>
  </sheetPr>
  <dimension ref="A1:AD9"/>
  <sheetViews>
    <sheetView workbookViewId="0">
      <selection activeCell="I8" sqref="I8"/>
    </sheetView>
  </sheetViews>
  <sheetFormatPr baseColWidth="10" defaultColWidth="8.796875" defaultRowHeight="11" x14ac:dyDescent="0.15"/>
  <cols>
    <col min="1" max="1" width="2.796875" customWidth="1"/>
    <col min="2" max="7" width="20.59765625" customWidth="1"/>
  </cols>
  <sheetData>
    <row r="1" spans="1:30" s="3" customFormat="1" ht="28" x14ac:dyDescent="0.15">
      <c r="A1" s="1"/>
      <c r="B1" s="2" t="s">
        <v>4</v>
      </c>
      <c r="C1" s="1"/>
      <c r="D1" s="1"/>
      <c r="E1" s="1"/>
      <c r="F1" s="1"/>
      <c r="G1" s="1"/>
      <c r="H1" s="1"/>
      <c r="I1" s="1"/>
      <c r="J1" s="1"/>
      <c r="K1" s="1"/>
      <c r="L1" s="1"/>
      <c r="M1" s="1"/>
      <c r="N1" s="1"/>
      <c r="O1" s="1"/>
      <c r="P1" s="1"/>
      <c r="Q1" s="1"/>
      <c r="R1" s="1"/>
      <c r="S1" s="1"/>
      <c r="T1" s="1"/>
      <c r="U1" s="1"/>
      <c r="V1" s="1"/>
      <c r="W1" s="1"/>
      <c r="X1" s="1"/>
      <c r="Y1" s="1"/>
      <c r="Z1" s="1"/>
      <c r="AA1" s="1"/>
      <c r="AB1" s="1"/>
      <c r="AC1" s="1"/>
      <c r="AD1" s="1"/>
    </row>
    <row r="3" spans="1:30" ht="13" thickBot="1" x14ac:dyDescent="0.2">
      <c r="B3" s="13" t="s">
        <v>6</v>
      </c>
      <c r="C3" s="13" t="s">
        <v>7</v>
      </c>
      <c r="D3" s="13" t="s">
        <v>8</v>
      </c>
      <c r="E3" s="13" t="s">
        <v>10</v>
      </c>
      <c r="F3" s="13" t="s">
        <v>27</v>
      </c>
      <c r="G3" s="13" t="s">
        <v>9</v>
      </c>
    </row>
    <row r="4" spans="1:30" x14ac:dyDescent="0.15">
      <c r="B4" s="14" t="s">
        <v>5</v>
      </c>
      <c r="C4" s="14" t="s">
        <v>16</v>
      </c>
      <c r="D4" s="14" t="s">
        <v>24</v>
      </c>
      <c r="E4" s="14" t="s">
        <v>22</v>
      </c>
      <c r="F4" s="21">
        <v>44501</v>
      </c>
      <c r="G4" s="14">
        <v>150</v>
      </c>
    </row>
    <row r="5" spans="1:30" x14ac:dyDescent="0.15">
      <c r="B5" s="14" t="s">
        <v>11</v>
      </c>
      <c r="C5" s="14" t="s">
        <v>25</v>
      </c>
      <c r="D5" s="14" t="s">
        <v>24</v>
      </c>
      <c r="E5" s="14" t="s">
        <v>22</v>
      </c>
      <c r="F5" s="21">
        <v>43344</v>
      </c>
      <c r="G5" s="14">
        <v>950</v>
      </c>
    </row>
    <row r="6" spans="1:30" x14ac:dyDescent="0.15">
      <c r="B6" s="14" t="s">
        <v>12</v>
      </c>
      <c r="C6" s="14" t="s">
        <v>18</v>
      </c>
      <c r="D6" s="14" t="s">
        <v>24</v>
      </c>
      <c r="E6" s="14" t="s">
        <v>22</v>
      </c>
      <c r="F6" s="21">
        <v>44027</v>
      </c>
      <c r="G6" s="14">
        <v>703</v>
      </c>
    </row>
    <row r="7" spans="1:30" x14ac:dyDescent="0.15">
      <c r="B7" s="14" t="s">
        <v>13</v>
      </c>
      <c r="C7" s="14" t="s">
        <v>17</v>
      </c>
      <c r="D7" s="14" t="s">
        <v>26</v>
      </c>
      <c r="E7" s="14" t="s">
        <v>22</v>
      </c>
      <c r="F7" s="21">
        <v>44713</v>
      </c>
      <c r="G7" s="14">
        <v>54000</v>
      </c>
    </row>
    <row r="8" spans="1:30" x14ac:dyDescent="0.15">
      <c r="B8" s="14" t="s">
        <v>14</v>
      </c>
      <c r="C8" s="14" t="s">
        <v>16</v>
      </c>
      <c r="D8" s="14" t="s">
        <v>24</v>
      </c>
      <c r="E8" s="14" t="s">
        <v>22</v>
      </c>
      <c r="F8" s="21">
        <v>43800</v>
      </c>
      <c r="G8" s="14">
        <v>140</v>
      </c>
    </row>
    <row r="9" spans="1:30" x14ac:dyDescent="0.15">
      <c r="B9" s="14" t="s">
        <v>15</v>
      </c>
      <c r="C9" s="14" t="s">
        <v>18</v>
      </c>
      <c r="D9" s="14" t="s">
        <v>24</v>
      </c>
      <c r="E9" s="14" t="s">
        <v>22</v>
      </c>
      <c r="F9" s="21">
        <v>43831</v>
      </c>
      <c r="G9" s="14">
        <v>1690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7F6A4-621C-440D-A8E6-A86CD4EB1A3E}">
  <sheetPr>
    <tabColor theme="2" tint="-0.249977111117893"/>
  </sheetPr>
  <dimension ref="A1:AP9"/>
  <sheetViews>
    <sheetView workbookViewId="0">
      <selection activeCell="L19" sqref="L19"/>
    </sheetView>
  </sheetViews>
  <sheetFormatPr baseColWidth="10" defaultColWidth="8.796875" defaultRowHeight="11" x14ac:dyDescent="0.15"/>
  <cols>
    <col min="1" max="1" width="2.796875" customWidth="1"/>
    <col min="2" max="12" width="25.59765625" customWidth="1"/>
    <col min="13" max="19" width="20.59765625" customWidth="1"/>
  </cols>
  <sheetData>
    <row r="1" spans="1:42" s="3" customFormat="1" ht="28" x14ac:dyDescent="0.15">
      <c r="A1" s="1"/>
      <c r="B1" s="2" t="s">
        <v>28</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3" spans="1:42" ht="13" thickBot="1" x14ac:dyDescent="0.2">
      <c r="B3" s="13" t="s">
        <v>29</v>
      </c>
      <c r="C3" s="13" t="s">
        <v>52</v>
      </c>
      <c r="D3" s="13" t="s">
        <v>32</v>
      </c>
      <c r="E3" s="13" t="s">
        <v>42</v>
      </c>
      <c r="F3" s="13" t="s">
        <v>51</v>
      </c>
      <c r="G3" s="13" t="s">
        <v>33</v>
      </c>
      <c r="H3" s="13" t="s">
        <v>34</v>
      </c>
      <c r="I3" s="13" t="s">
        <v>59</v>
      </c>
      <c r="J3" s="13" t="s">
        <v>60</v>
      </c>
      <c r="K3" s="13" t="s">
        <v>35</v>
      </c>
      <c r="L3" s="13" t="s">
        <v>9</v>
      </c>
    </row>
    <row r="4" spans="1:42" x14ac:dyDescent="0.15">
      <c r="B4" s="14" t="s">
        <v>39</v>
      </c>
      <c r="C4" s="14" t="s">
        <v>53</v>
      </c>
      <c r="D4" s="14" t="s">
        <v>36</v>
      </c>
      <c r="E4" s="14" t="s">
        <v>43</v>
      </c>
      <c r="F4" s="14" t="s">
        <v>22</v>
      </c>
      <c r="G4" s="20">
        <v>44866</v>
      </c>
      <c r="H4" s="20">
        <v>45597</v>
      </c>
      <c r="I4" s="14" t="s">
        <v>61</v>
      </c>
      <c r="J4" s="14" t="s">
        <v>62</v>
      </c>
      <c r="K4" s="14">
        <v>2000</v>
      </c>
      <c r="L4" s="14">
        <v>150</v>
      </c>
    </row>
    <row r="5" spans="1:42" x14ac:dyDescent="0.15">
      <c r="B5" s="14" t="s">
        <v>41</v>
      </c>
      <c r="C5" s="14" t="s">
        <v>54</v>
      </c>
      <c r="D5" s="14" t="s">
        <v>37</v>
      </c>
      <c r="E5" s="14" t="s">
        <v>40</v>
      </c>
      <c r="F5" s="14" t="s">
        <v>22</v>
      </c>
      <c r="G5" s="20">
        <v>43374</v>
      </c>
      <c r="H5" s="20">
        <v>47027</v>
      </c>
      <c r="I5" s="14" t="s">
        <v>63</v>
      </c>
      <c r="J5" s="14" t="s">
        <v>64</v>
      </c>
      <c r="K5" s="14">
        <v>4500</v>
      </c>
      <c r="L5" s="14">
        <v>950</v>
      </c>
    </row>
    <row r="6" spans="1:42" x14ac:dyDescent="0.15">
      <c r="B6" s="14" t="s">
        <v>47</v>
      </c>
      <c r="C6" s="14" t="s">
        <v>55</v>
      </c>
      <c r="D6" s="14" t="s">
        <v>36</v>
      </c>
      <c r="E6" s="14" t="s">
        <v>48</v>
      </c>
      <c r="F6" s="14" t="s">
        <v>22</v>
      </c>
      <c r="G6" s="20">
        <v>44392</v>
      </c>
      <c r="H6" s="20">
        <v>45122</v>
      </c>
      <c r="I6" s="14" t="s">
        <v>63</v>
      </c>
      <c r="J6" s="14" t="s">
        <v>62</v>
      </c>
      <c r="K6" s="14">
        <v>4230</v>
      </c>
      <c r="L6" s="14">
        <v>703</v>
      </c>
    </row>
    <row r="7" spans="1:42" x14ac:dyDescent="0.15">
      <c r="B7" s="14" t="s">
        <v>49</v>
      </c>
      <c r="C7" s="14" t="s">
        <v>56</v>
      </c>
      <c r="D7" s="14" t="s">
        <v>37</v>
      </c>
      <c r="E7" s="14" t="s">
        <v>26</v>
      </c>
      <c r="F7" s="14" t="s">
        <v>22</v>
      </c>
      <c r="G7" s="20">
        <v>44835</v>
      </c>
      <c r="H7" s="20">
        <v>47757</v>
      </c>
      <c r="I7" s="14" t="s">
        <v>65</v>
      </c>
      <c r="J7" s="14" t="s">
        <v>62</v>
      </c>
      <c r="K7" s="14">
        <v>70000</v>
      </c>
      <c r="L7" s="14">
        <v>54000</v>
      </c>
    </row>
    <row r="8" spans="1:42" x14ac:dyDescent="0.15">
      <c r="B8" s="14" t="s">
        <v>46</v>
      </c>
      <c r="C8" s="14" t="s">
        <v>57</v>
      </c>
      <c r="D8" s="14" t="s">
        <v>36</v>
      </c>
      <c r="E8" s="14" t="s">
        <v>45</v>
      </c>
      <c r="F8" s="14" t="s">
        <v>22</v>
      </c>
      <c r="G8" s="20">
        <v>43831</v>
      </c>
      <c r="H8" s="20">
        <v>44927</v>
      </c>
      <c r="I8" s="14" t="s">
        <v>66</v>
      </c>
      <c r="J8" s="14" t="s">
        <v>64</v>
      </c>
      <c r="K8" s="14">
        <v>2100</v>
      </c>
      <c r="L8" s="14">
        <v>140</v>
      </c>
    </row>
    <row r="9" spans="1:42" x14ac:dyDescent="0.15">
      <c r="B9" s="14" t="s">
        <v>50</v>
      </c>
      <c r="C9" s="14" t="s">
        <v>58</v>
      </c>
      <c r="D9" s="14" t="s">
        <v>38</v>
      </c>
      <c r="E9" s="14" t="s">
        <v>44</v>
      </c>
      <c r="F9" s="14" t="s">
        <v>22</v>
      </c>
      <c r="G9" s="20">
        <v>43862</v>
      </c>
      <c r="H9" s="20">
        <v>45689</v>
      </c>
      <c r="I9" s="14" t="s">
        <v>61</v>
      </c>
      <c r="J9" s="14" t="s">
        <v>62</v>
      </c>
      <c r="K9" s="14">
        <v>6300</v>
      </c>
      <c r="L9" s="14">
        <v>1690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Monthly Occupancy</vt:lpstr>
      <vt:lpstr>Unit Measure Data Pull</vt:lpstr>
      <vt:lpstr>Lease Measure Data Pull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Delbridge</dc:creator>
  <cp:lastModifiedBy>Natasha Persad</cp:lastModifiedBy>
  <dcterms:created xsi:type="dcterms:W3CDTF">2023-01-27T18:44:34Z</dcterms:created>
  <dcterms:modified xsi:type="dcterms:W3CDTF">2023-03-29T20:35:24Z</dcterms:modified>
</cp:coreProperties>
</file>